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90" windowWidth="18780" windowHeight="13020"/>
  </bookViews>
  <sheets>
    <sheet name="Hoja1" sheetId="1" r:id="rId1"/>
  </sheets>
  <definedNames>
    <definedName name="_xlnm.Print_Titles" localSheetId="0">Hoja1!$1:$1</definedName>
  </definedNames>
  <calcPr calcId="145621"/>
</workbook>
</file>

<file path=xl/calcChain.xml><?xml version="1.0" encoding="utf-8"?>
<calcChain xmlns="http://schemas.openxmlformats.org/spreadsheetml/2006/main">
  <c r="B8" i="1" l="1"/>
  <c r="F69" i="1"/>
  <c r="F68" i="1"/>
  <c r="F67" i="1"/>
  <c r="G66" i="1"/>
  <c r="H66" i="1"/>
  <c r="F66" i="1"/>
  <c r="G65" i="1"/>
  <c r="H65" i="1"/>
  <c r="F65" i="1"/>
  <c r="G64" i="1"/>
  <c r="H64" i="1"/>
  <c r="F64" i="1"/>
  <c r="G63" i="1"/>
  <c r="H63" i="1"/>
  <c r="F63" i="1"/>
  <c r="G62" i="1"/>
  <c r="H62" i="1"/>
  <c r="F62" i="1"/>
  <c r="G61" i="1"/>
  <c r="H61" i="1"/>
  <c r="F61" i="1"/>
  <c r="G60" i="1"/>
  <c r="H60" i="1"/>
  <c r="F60" i="1"/>
  <c r="G59" i="1"/>
  <c r="H59" i="1"/>
  <c r="F59" i="1"/>
  <c r="G58" i="1"/>
  <c r="H58" i="1"/>
  <c r="F58" i="1"/>
  <c r="G57" i="1"/>
  <c r="H57" i="1"/>
  <c r="F57" i="1"/>
  <c r="G56" i="1"/>
  <c r="H56" i="1"/>
  <c r="F56" i="1"/>
  <c r="G55" i="1"/>
  <c r="H55" i="1"/>
  <c r="F55" i="1"/>
  <c r="G54" i="1"/>
  <c r="H54" i="1"/>
  <c r="F54" i="1"/>
  <c r="G53" i="1"/>
  <c r="H53" i="1"/>
  <c r="F53" i="1"/>
  <c r="G52" i="1"/>
  <c r="H52" i="1"/>
  <c r="F52" i="1"/>
  <c r="G51" i="1"/>
  <c r="H51" i="1"/>
  <c r="F51" i="1"/>
  <c r="G50" i="1"/>
  <c r="H50" i="1"/>
  <c r="F50" i="1"/>
  <c r="G49" i="1"/>
  <c r="H49" i="1"/>
  <c r="F49" i="1"/>
  <c r="G48" i="1"/>
  <c r="H48" i="1"/>
  <c r="F48" i="1"/>
  <c r="G47" i="1"/>
  <c r="H47" i="1"/>
  <c r="F47" i="1"/>
  <c r="G46" i="1"/>
  <c r="H46" i="1"/>
  <c r="F46" i="1"/>
  <c r="G45" i="1"/>
  <c r="H45" i="1"/>
  <c r="F45" i="1"/>
  <c r="G44" i="1"/>
  <c r="H44" i="1"/>
  <c r="F44" i="1"/>
  <c r="G43" i="1"/>
  <c r="H43" i="1"/>
  <c r="F43" i="1"/>
  <c r="G42" i="1"/>
  <c r="H42" i="1"/>
  <c r="F42" i="1"/>
  <c r="G41" i="1"/>
  <c r="H41" i="1"/>
  <c r="F41" i="1"/>
  <c r="G40" i="1"/>
  <c r="H40" i="1"/>
  <c r="F40" i="1"/>
  <c r="G39" i="1"/>
  <c r="H39" i="1"/>
  <c r="F39" i="1"/>
  <c r="G38" i="1"/>
  <c r="H38" i="1"/>
  <c r="F38" i="1"/>
  <c r="G37" i="1"/>
  <c r="H37" i="1"/>
  <c r="F37" i="1"/>
  <c r="G36" i="1"/>
  <c r="H36" i="1"/>
  <c r="F36" i="1"/>
  <c r="G35" i="1"/>
  <c r="H35" i="1"/>
  <c r="F35" i="1"/>
  <c r="G34" i="1"/>
  <c r="H34" i="1"/>
  <c r="F34" i="1"/>
  <c r="G33" i="1"/>
  <c r="H33" i="1"/>
  <c r="F33" i="1"/>
  <c r="G32" i="1"/>
  <c r="H32" i="1"/>
  <c r="F32" i="1"/>
  <c r="G31" i="1"/>
  <c r="H31" i="1"/>
  <c r="F31" i="1"/>
  <c r="G30" i="1"/>
  <c r="H30" i="1"/>
  <c r="F30" i="1"/>
  <c r="G29" i="1"/>
  <c r="H29" i="1"/>
  <c r="F29" i="1"/>
  <c r="G28" i="1"/>
  <c r="H28" i="1"/>
  <c r="F28" i="1"/>
  <c r="G27" i="1"/>
  <c r="H27" i="1"/>
  <c r="F27" i="1"/>
  <c r="G26" i="1"/>
  <c r="H26" i="1"/>
  <c r="F26" i="1"/>
  <c r="G25" i="1"/>
  <c r="H25" i="1"/>
  <c r="F25" i="1"/>
  <c r="G24" i="1"/>
  <c r="H24" i="1"/>
  <c r="F24" i="1"/>
  <c r="G23" i="1"/>
  <c r="H23" i="1"/>
  <c r="F23" i="1"/>
  <c r="G22" i="1"/>
  <c r="H22" i="1"/>
  <c r="F22" i="1"/>
  <c r="G21" i="1"/>
  <c r="H21" i="1"/>
  <c r="F21" i="1"/>
  <c r="G20" i="1"/>
  <c r="H20" i="1"/>
  <c r="F20" i="1"/>
  <c r="G19" i="1"/>
  <c r="H19" i="1"/>
  <c r="F19" i="1"/>
  <c r="G18" i="1"/>
  <c r="H18" i="1"/>
  <c r="F18" i="1"/>
  <c r="G17" i="1"/>
  <c r="H17" i="1"/>
  <c r="F17" i="1"/>
  <c r="G16" i="1"/>
  <c r="H16" i="1"/>
  <c r="F16" i="1"/>
  <c r="G15" i="1"/>
  <c r="H15" i="1"/>
  <c r="F15" i="1"/>
</calcChain>
</file>

<file path=xl/sharedStrings.xml><?xml version="1.0" encoding="utf-8"?>
<sst xmlns="http://schemas.openxmlformats.org/spreadsheetml/2006/main" count="175" uniqueCount="127">
  <si>
    <t>ANEJO I</t>
  </si>
  <si>
    <t xml:space="preserve">CRITERIOS EVALUABLES DE FORMA AUTOMÁTICA MEDIANTE FÓRMULAS </t>
  </si>
  <si>
    <t>De acuerdo con el siguiente cuadro de unidades y precios:</t>
  </si>
  <si>
    <t>CUADRO DE UNIDADES Y PRECIOS</t>
  </si>
  <si>
    <t>TSA0067521</t>
  </si>
  <si>
    <r>
      <t>El que suscribe D._                              _ domiciliado en _                        _, calle _                        _ y D.N.I. nº_           _ en su propio nombre, o en representación de _                                  _, con N.I.F._          _ con domicilio en _                                    _, calle _                             _  enterado de las condiciones y requisitos que se exigen para la adjudicación del contrato de '</t>
    </r>
    <r>
      <rPr>
        <b/>
        <sz val="10"/>
        <rFont val="Arial"/>
        <family val="2"/>
      </rPr>
      <t>SUMINISTRO E INSTALACIÓN DEL SISTEMA DE CLIMATIZACIÓN PARA LAS OBRAS DE TERMINACIÓN DE LA BIBLIOTECA PÚBLICA DEL ESTADO EN CÓRDOBA' Ref.: TSA0067521</t>
    </r>
    <r>
      <rPr>
        <sz val="10"/>
        <rFont val="Arial"/>
        <family val="2"/>
      </rPr>
      <t>, se compromete en nombre propio o de la empresa a que representa, a prestar el objeto del presente pliego por un importe total de:</t>
    </r>
  </si>
  <si>
    <t>Nº Uds.</t>
  </si>
  <si>
    <t>Ud.</t>
  </si>
  <si>
    <t>Descripción</t>
  </si>
  <si>
    <t>Precio unit. (IVA no incluido)</t>
  </si>
  <si>
    <t>Importe (IVA no incluido)</t>
  </si>
  <si>
    <t>INSTALACIÓN DE CLIMATIZACIÓN</t>
  </si>
  <si>
    <t>pNCMDBE100</t>
  </si>
  <si>
    <t>Ud</t>
  </si>
  <si>
    <t>Suministro e instalación de boca de extracción para aseos, de las siguientes características:
- TIPO: Circular.
- MARCA/MODELO: TROX / LVS-100,o de equivalentes características técnicas.
Totalmente instalada, incluso acoplamiento a conductos, sellado de juntas, pequeño material auxiliar, transporte, montaje y conexionado.</t>
  </si>
  <si>
    <t>DCUVCGVVVMM</t>
  </si>
  <si>
    <t>Instalación de caja de ventilación construida en chapa de acero galvanizado, con aislamiento acústico ignifugo M1, con pies soporte, cierre estanco, incorpora ventilador centrífugo de baja presión con rodete de álabes adelante equilibrado dinámicamente, con soportes antivibratorios y junta de goma a la descarga, motor monofásico con protector térmico de rearme automático, marca S&amp;P, modelo CVB-270/270-N-250W, similar o equivalente, para un caudal de  Q=2.225 m3/h y presión estática de 20 mm c.a.,  totalmente instalado y conexionado, incluso parte proporcional de pequeño material, montaje y conexionado.</t>
  </si>
  <si>
    <t>DCCOCI015</t>
  </si>
  <si>
    <t>ml</t>
  </si>
  <si>
    <t>Suministro e instalación de conducto para extracción totalmente instalado de las siguientes características:
TIPO: CIRCULAR
MATERIAL: CHAPA ACERO GALVANIZADA
DIAMETRO: 150 mm
ESPESOR: Según Norma UNE 
Incluso sellado de juntas, soportes, parte proporcional de piezas especiales, codos, tes, entronques, tolvas, reducciones, uniones con los difusores y rejillas, uniones flexibles de acoplamiento a unidades de ventilacion, pequeno material auxiliar, transporte, montaje y conexionado.</t>
  </si>
  <si>
    <t>DCCOCI016</t>
  </si>
  <si>
    <t>Suministro e instalación de conducto para extracción totalmente instalado de las siguientes características:_x000D_
TIPO: CIRCULAR_x000D_
MATERIAL: CHAPA ACERO GALVANIZADA_x000D_
DIAMETRO: 160 mm_x000D_
ESPESOR: Según Norma UNE _x000D_
Incluso sellado de juntas, soportes, parte proporcional de piezas especiales, codos, tes, entronques, tolvas, reducciones, uniones con los difusores y rejillas, uniones flexibles de acoplamiento a unidades de ventilacion, pequeno material auxiliar, transporte, montaje y conexionado.</t>
  </si>
  <si>
    <t>DCCOCI020</t>
  </si>
  <si>
    <t>Suministro e instalación de conducto para extracción totalmente instalado de las siguientes características:
TIPO: CIRCULAR
MATERIAL: CHAPA ACERO GALVANIZADA
DIAMETRO: 200 mm
ESPESOR: Según Norma UNE 
Incluso sellado de juntas, soportes, parte proporcional de piezas especiales, codos, tes, entronques, tolvas, reducciones, uniones con los difusores y rejillas, uniones flexibles de acoplamiento a unidades de ventilacion, pequeno material auxiliar, transporte, montaje y conexionado.</t>
  </si>
  <si>
    <t>DCCOCI025</t>
  </si>
  <si>
    <t>Suministro e instalación de conducto para extracción totalmente instalado de las siguientes características:_x000D_
TIPO: CIRCULAR_x000D_
MATERIAL: CHAPA ACERO GALVANIZADA_x000D_
DIAMETRO: 250 mm_x000D_
ESPESOR: Según RITE _x000D_
Incluso sellado de juntas, soportes, parte proporcional de piezas especiales, codos, tes, entronques, tolvas, reducciones, uniones con los difusores y rejillas, uniones flexibles de acoplamiento a unidades de ventilacion, pequeno material auxiliar, transporte, montaje y conexionado.</t>
  </si>
  <si>
    <t>DCCOCI030</t>
  </si>
  <si>
    <t>Suministro e instalación de conducto para extracción totalmente instalado de las siguientes características:
TIPO: CIRCULAR
MATERIAL: CHAPA ACERO GALVANIZADA
DIAMETRO: 300 mm
ESPESOR: Según RITE 
Incluso sellado de juntas, soportes, parte proporcional de piezas especiales, codos, tes, entronques, tolvas, reducciones, uniones con los difusores y rejillas, uniones flexibles de acoplamiento a unidades de ventilacion, pequeno material auxiliar, transporte, montaje y conexionado.</t>
  </si>
  <si>
    <t>DCCOCI040</t>
  </si>
  <si>
    <t>Suministro e instalación de conducto para extracción totalmente instalado de las siguientes características:
TIPO: CIRCULAR
MATERIAL: CHAPA ACERO GALVANIZADA
DIAMETRO: 400 mm
ESPESOR: Según RITE 
Incluso sellado de juntas, soportes, parte proporcional de piezas especiales, codos, tes, entronques, tolvas, reducciones, uniones con los difusores y rejillas, uniones flexibles de acoplamiento a unidades de ventilacion, pequeno material auxiliar, transporte, montaje y conexionado.</t>
  </si>
  <si>
    <t>DCCOCS001</t>
  </si>
  <si>
    <t>m2</t>
  </si>
  <si>
    <t>Suministro e instalación de conducto de distribución de aire de impulsión y retorno a baja velocidad, realizado en chapa de acero galvanizado, con espesores segun norma UNE, cumpliendo la normativa RITE de registros de limpieza con uniones selladas, incluso soportes, parte proporcional de piezas especiales, union tipo metu, codos, tes, entronques, tolvas, reducciones, uniones con los difusores y rejillas, uniones flexibles de acoplamiento a unidades de ventilación y plenums, totalmente instalado, pequeño material auxiliar, montaje y conexionado.</t>
  </si>
  <si>
    <t>pNCTURC001C</t>
  </si>
  <si>
    <t>Suministro e instalación de terminación de tuberías, válvulas, filtros y elementos situados en intemperie o salas de maquinaria, con lámina de aluminio pulido de 1 mm de espesor con uniones remachadas o atornilladas, totalmente instalado, incluso pequeño material auxiliar, transporte y montaje.</t>
  </si>
  <si>
    <t>pNPCLIMSF1</t>
  </si>
  <si>
    <t>Señalización de las conducciones  mediante señalización según norma UNE 100100, se enmarcará en un cuadro de protección un plano del esquema de principio de la instalación  y se dejarán todas las instrucciones de seguridad, manejo, maniobrabilidad y de funcionamiento de equipos  situadas en lugar visible, incluso pequeño material auxiliar, transporte, montaje y colocación.</t>
  </si>
  <si>
    <t>2·0·000110</t>
  </si>
  <si>
    <t>Instalación de unidad exterior para sistema MULTI V V Bomba de Calor de volumen de refrigerante variable, marca LG, modelo ARUM140LTE5, o de equivalentes características técnicas, con refrigerante R-410A, de capacidad frigorífica nominal 39,2 kW y capacidad calorífica nominal 44,1 kW. Conectable a 30 unidades interiores. Dimensiones. Límites de funcionamiento en refrigeración de -10 ºC a 43 ºC TBS, y en calefacción de -25 ºC a 18 ºC TBH. Batería con protección oro anticorrosión.
El equipo irá montado sobre antivibradores situados en una bancada realizada de perfiles de acero y situado de forma que permitirá el mantenimiento y la circulación del aire con los accesorios que fueren precisos.
Incluso transporte, medios de elevación hasta su ubicación definitiva, montaje, conexiones alectricas, parte proporcional de accesorios, pequeño material auxiliar, pruebas de funcionamiento y puesta en servicio.  Todo ello realizado segun normativa vigente.</t>
  </si>
  <si>
    <t>2·0·000111</t>
  </si>
  <si>
    <t>Instalación de unidad exterior para sistema MULTI V V Bomba de Calor de volumen de refrigerante variable, marca LG, modelo ARUM120LTE5, o de equivalentes características técnicas, con refrigerante R-410A, de capacidad frigorífica nominal 33,6 kW y capacidad calorífica nominal 37,8 kW. Conectable a 30 unidades interiores. Dimensiones. Límites de funcionamiento en refrigeración de -10 ºC a 43 ºC TBS, y en calefacción de -25 ºC a 18 ºC TBH. Batería con protección oro anticorrosión.
El equipo irá montado sobre antivibradores situados en una bancada realizada de perfiles de acero y situado de forma que permitirá el mantenimiento y la circulación del aire con los accesorios que fueren precisos.
Incluso transporte, medios de elevación hasta su ubicación definitiva, montaje, conexiones alectricas, parte proporcional de accesorios, pequeño material auxiliar, pruebas de funcionamiento y puesta en servicio.  Todo ello realizado segun normativa vigente.</t>
  </si>
  <si>
    <t>2·0·000112</t>
  </si>
  <si>
    <t>Instalación de unidad exterior para sistema MULTI V V Recuperación de Calor de volumen de refrigerante variable, marca LG, modelo ARUM240LTE5, o de equivalentes características técnicas, con refrigerante R-410A, de capacidad frigorífica nominal 67,2 kW y capacidad calorífica nominal 75,6 kW. Conectable a 50 unidades interiores. Límites de funcionamiento en refrigeración de -10 ºC a 43 ºC TBS, y en calefacción de -25 ºC a 18 ºC TBH. Batería con protección oro anticorrosión.
El equipo irá montado sobre antivibradores situados en una bancada realizada de perfiles de acero y situado de forma que permitirá el mantenimiento y la circulación del aire con los accesorios que fueren precisos.
Incluso transporte, medios de elevación hasta su ubicación definitiva, montaje, conexiones alectricas, parte proporcional de accesorios, pequeño material auxiliar, pruebas de funcionamiento y puesta en servicio.  Todo ello realizado segun normativa vigente.</t>
  </si>
  <si>
    <t>2·0·000113</t>
  </si>
  <si>
    <t>Instalación de unidad exterior para sistema MULTI V V Recuperación de Calor de volumen de refrigerante variable, marca LG, modelo ARUM200LTE5, o de equivalentes características técnicas, con refrigerante R-410A, de capacidad frigorífica nominal 61,6 kW y capacidad calorífica nominal 69,3 kW. Conectable a 50 unidades interiores. Límites de funcionamiento en refrigeración de -10 ºC a 43 ºC TBS, y en calefacción de -25 ºC a 18 ºC TBH. Batería con protección oro anticorrosión.
El equipo irá montado sobre antivibradores situados en una bancada realizada de perfiles de acero y situado de forma que permitirá el mantenimiento y la circulación del aire con los accesorios que fueren precisos.
Incluso transporte, medios de elevación hasta su ubicación definitiva, montaje, conexiones alectricas, parte proporcional de accesorios, pequeño material auxiliar, pruebas de funcionamiento y puesta en servicio.  Todo ello realizado segun normativa vigente.</t>
  </si>
  <si>
    <t>2·0·000114</t>
  </si>
  <si>
    <t>Instalación de unidad exterior para sistema MULTI V V Recuperación de Calor de volumen de refrigerante variable, marca LG, modelo ARUM180LTE5, o de equivalentes características técnicas, con refrigerante R-410A, de capacidad frigorífica nominal 50,4 kW y capacidad calorífica nominal 56,7 kW. Conectable a 45 unidades interiores. Límites de funcionamiento en refrigeración de -10 ºC a 43 ºC TBS, y en calefacción de -25 ºC a 18 ºC TBH. Batería con protección oro anticorrosión.
El equipo irá montado sobre antivibradores situados en una bancada realizada de perfiles de acero y situado de forma que permitirá el mantenimiento y la circulación del aire con los accesorios que fueren precisos.
Incluso transporte, medios de elevación hasta su ubicación definitiva, montaje, conexiones alectricas, parte proporcional de accesorios, pequeño material auxiliar, pruebas de funcionamiento y puesta en servicio.  Todo ello realizado segun normativa vigente.</t>
  </si>
  <si>
    <t>2·0·000116</t>
  </si>
  <si>
    <t>Instalación de unidad exterior para sistema MULTI V V Recuoeraciónde Calor de volumen de refrigerante variable, marca LG, modelo ARUM320LTE5, o de equivalentes características técnicas, con refrigerante R-410A, de capacidad frigorífica nominal 84 kW y capacidad calorífica nominal 94,5 kW. Conectable a 56 unidades interiores. Dimensiones. Límites de funcionamiento en refrigeración de -10 ºC a 43 ºC TBS, y en calefacción de -25 ºC a 18 ºC TBH.Batería con protección oro anticorrosión.
El equipo irá montado sobre antivibradores situados en una bancada realizada de perfiles de acero y situado de forma que permitirá el mantenimiento y la circulación del aire con los accesorios que fueren precisos.
Incluso transporte, medios de elevación hasta su ubicación definitiva, montaje, conexiones alectricas, parte proporcional de accesorios, pequeño material auxiliar, pruebas de funcionamiento y puesta en servicio.  Todo ello realizado segun normativa vigente.</t>
  </si>
  <si>
    <t>2·0·000117</t>
  </si>
  <si>
    <t>Instalación de unidad interior tipo conductos estándar, gama MULTI V (R410A) de LG, modelo ARNU24GM1A4, o de equivalentes características técnicas, con una potencia frigorífica de 7,1 kW y calorífica de 8,0 kW.
Incluso p.p. de cableado de comunicación entre unidad interior y unidad exterior, bomba de drenaje de condensados y caja de filtros con filtros.
Incluso transporte, medios de elevación hasta su ubicación definitiva, montaje, conexiones alectricas, parte proporcional de accesorios, pequeño material auxiliar, pruebas de funcionamiento y puesta en servicio.  Todo ello realizado segun normativa vigente.</t>
  </si>
  <si>
    <t>2·0·000119</t>
  </si>
  <si>
    <t>Instalación de unidad interior tipo conductos estándar, gama MULTI V (R410A) de LG, modelo ARNU18GM1A4, o de equivalentes características técnicas, con una potencia frigorífica de 5,6 kW y calorífica de 6,3 kW.
Incluso p.p. de cableado de comunicación entre unidad interior y unidad exterior, bomba de drenaje de condensados y caja de filtros con filtros.
Incluso transporte, medios de elevación hasta su ubicación definitiva, montaje, conexiones alectricas, parte proporcional de accesorios, pequeño material auxiliar, pruebas de funcionamiento y puesta en servicio.  Todo ello realizado segun normativa vigente.</t>
  </si>
  <si>
    <t>2·0·000120</t>
  </si>
  <si>
    <t>Instalación de unidad interior tipo conductos estándar, gama MULTI V (R410A) de LG, modelo ARNU15GM1A4, o de equivalentes características técnicas, con una potencia frigorífica de 4,5 kW y calorífica de 5,0 kW.
Incluso p.p. de cableado de comunicación entre unidad interior y unidad exterior, bomba de drenaje de condensados y caja de filtros con filtros.
Incluso transporte, medios de elevación hasta su ubicación definitiva, montaje, conexiones alectricas, parte proporcional de accesorios, pequeño material auxiliar, pruebas de funcionamiento y puesta en servicio.  Todo ello realizado segun normativa vigente.</t>
  </si>
  <si>
    <t>2·0·000121</t>
  </si>
  <si>
    <t>Instalación de unidad interior tipo conductos estándar, gama MULTI V (R410A) de LG, modelo ARNU09GM1A4, o de equivalentes características técnicas, con una potencia frigorífica de 2,8 kW y calorífica de 3,2 kW.
Incluso p.p. de cableado de comunicación entre unidad interior y unidad exterior, bomba de drenaje de condensados y caja de filtros con filtros.
Incluso transporte, medios de elevación hasta su ubicación definitiva, montaje, conexiones alectricas, parte proporcional de accesorios, pequeño material auxiliar, pruebas de funcionamiento y puesta en servicio.  Todo ello realizado segun normativa vigente.</t>
  </si>
  <si>
    <t>2·0·000122</t>
  </si>
  <si>
    <t>Instalación de recuperador entálpico con batería de expansión directa y humectación, gama MULTI V de LG, de 800 m3/h. Modelo LZ-H80GXH0, o de equivalentes características técnicas.
Incluso p.p. de cableado de comunicación entre unidad interior y unidad exterior, transporte, medios de elevación hasta su ubicación definitiva, montaje, conexiones alectricas, parte proporcional de accesorios, pequeño material auxiliar, pruebas de funcionamiento y puesta en servicio.  Todo ello realizado segun normativa vigente.</t>
  </si>
  <si>
    <t>2·0·000123</t>
  </si>
  <si>
    <t>Suministro e instalacion de tubería de cobre FRIGORÍFICO, deshidratado al vacio, de 1/4" de diámetro nominal, para interconexión frigorífica entre unidad interior y exterior de aire acondicionado, con p.p. de piezas especiales de cobre, aislamiento con coquilla elastomérica de grado de combustibilidad M1 y espesores según normativa vigente, totalmente terminada según normativa vigente.</t>
  </si>
  <si>
    <t>2·0·000124</t>
  </si>
  <si>
    <t>Suministro e instalacion de tubería de cobre FRIGORÍFICO, deshidratado al vacio, de 3/8" de diámetro nominal, para interconexión frigorífica entre unidad interior y exterior de aire acondicionado, con p.p. de piezas especiales de cobre, aislamiento con coquilla elastomérica de grado de combustibilidad M1 y espesores según normativa vigente, totalmente terminada según normativa vigente.</t>
  </si>
  <si>
    <t>2·0·000125</t>
  </si>
  <si>
    <t>Suministro e instalacion de tubería de cobre FRIGORÍFICO, deshidratado al vacio, de 1/2" de diámetro nominal, para interconexión frigorífica entre unidad interior y exterior de aire acondicionado, con p.p. de piezas especiales de cobre, aislamiento con coquilla elastomérica de grado de combustibilidad M1 y espesores según normativa totalmente terminada según normativa vigente.</t>
  </si>
  <si>
    <t>2·0·000126</t>
  </si>
  <si>
    <t>Suministro e instalacion de tubería de cobre FRIGORÍFICO, deshidratado al vacio, de 5/8" de diámetro nominal, para interconexión frigorífica entre unidad interior y exterior de aire acondicionado, con p.p. de piezas especiales de cobre, aislamiento con coquilla elastomérica de grado de combustibilidad M1 recubierta de aluminio de 0.6 mm y espesores según normativa vigente, totalmente terminada según normativa vigente.</t>
  </si>
  <si>
    <t>000127</t>
  </si>
  <si>
    <t>Suministro e instalacion de tubería de cobre FRIGORÍFICO, deshidratado al vacio, de 3/4" de diámetro nominal, para interconexión frigorífica entre unidad interior y exterior de aire acondicionado, con p.p. de piezas especiales de cobre, aislamiento con coquilla elastomérica de grado de combustibilidad M1 y espesores según normativa vigente, totalmente terminada según normativa vigente.</t>
  </si>
  <si>
    <t>000128</t>
  </si>
  <si>
    <t>Suministro e instalacion de tubería de cobre FRIGORÍFICO, deshidratado al vacio, de 7/8" de diámetro nominal, para interconexión frigorífica entre unidad interior y exterior de aire acondicionado, con p.p. de piezas especiales de cobre, aislamiento con coquilla elastomérica de grado de combustibilidad M1 y espesores según normativa vigente instalada y funcionando, según normativa vigente.</t>
  </si>
  <si>
    <t>000130</t>
  </si>
  <si>
    <t>Suministro e instalacion de tubería de cobre FRIGORÍFICO, deshidratado al vacio, de 1 1/8" de diámetro nominal, para interconexión frigorífica entre unidad interior y exterior de aire acondicionado, con p.p. de piezas especiales de cobre, aislamiento con coquilla elastomérica de grado de combustibilidad M1 y espesores según normativa vigente, totalmente terminada según normativa vigente.</t>
  </si>
  <si>
    <t>000131</t>
  </si>
  <si>
    <t>Suministro e instalacion de tubería de cobre FRIGORÍFICO, deshidratado al vacio, de 1 1/4" de diámetro nominal, para interconexión frigorífica entre unidad interior y exterior de aire acondicionado, con p.p. de piezas especiales de cobre, aislamiento con coquilla elastomérica de grado de combustibilidad M1 y espesores según normativa vigente, totalmente terminada según normativa vigente.</t>
  </si>
  <si>
    <t>000132</t>
  </si>
  <si>
    <t>Suministro e instalacion de tubería de cobre FRIGORÍFICO, deshidratado al vacio, de 1 3/8" de diámetro nominal, para interconexión frigorífica entre unidad interior y exterior de aire acondicionado, con p.p. de piezas especiales de cobre, aislamiento con coquilla elastomérica de grado de combustibilidad M1 y espesores según normativa vigente, totalmente terminada según normativa vigente.</t>
  </si>
  <si>
    <t>000133</t>
  </si>
  <si>
    <t>Suministro e instalacion de tubería de cobre FRIGORÍFICO, deshidratado al vacio, de 1 1/2" de diámetro nominal, para interconexión frigorífica entre unidad interior y exterior de aire acondicionado, con p.p. de piezas especiales de cobre, aislamiento con coquilla elastomérica de grado de combustibilidad M1 y espesores según normativa vigente, totalmente terminada según normativa vigente.</t>
  </si>
  <si>
    <t>000134</t>
  </si>
  <si>
    <t>Suministro e instalacion de tubería de cobre FRIGORÍFICO, deshidratado al vacio, de 1 5/8" de diámetro nominal, para interconexión frigorífica entre unidad interior y exterior de aire acondicionado, con p.p. de piezas especiales de cobre, aislamiento con coquilla elastomérica de grado de combustibilidad M1 y espesores según normativa vigente, totalmente terminada según normativa vigente.</t>
  </si>
  <si>
    <t>000135</t>
  </si>
  <si>
    <t>Suministro y colocación de bandeja de acero galvanizada sendzimir de 400x85 mm y3 m. de longitud con tapa y con p.p. de accesorios y soportes; montada en vertical. Conforme al reglamento electrotécnico de baja tensión. incluso cable de cobre desnudo de 16 mm2 de sección.</t>
  </si>
  <si>
    <t>000142</t>
  </si>
  <si>
    <t>Instalación de recuperador de aire exterior de marca SYSTEMAIR, o de equivalentes características técnicas, construida con paneles tipo sandwich (lana de roca o espuma de poliuretano) de 40 mm de espesor.
Las características y componentes son:
- Caudal impulsión: 10.000 m3/h
- Caudal retorno: 9.000 m3/h
- P disp imp.: 350 Pa
- P disp. ret.: 350 Pa
- Filtros previo tipo G4 y M6
- Filtros finales tipo F9
- Recuperador entálpico rotativo 
- Enfriamiento adiabático del aire de extracción
- Sección de humectación electrodos 45,0 kg/h
- Sección de silenciador en impulsión y extracción (L=750 mm)
Incluso bancada, p.p. de cableado de comunicación entre climatizador y unidad exterior, transporte, medios de elevación hasta su ubicación definitiva, montaje, conexiones alectricas, parte proporcional de accesorios, pequeño material auxiliar, pruebas de funcionamiento y puesta en servicio.  Todo ello realizado segun normativa vigente.</t>
  </si>
  <si>
    <t>000143</t>
  </si>
  <si>
    <t>Instalación de climatizador de tratamiento de zona para Sala Polivalente de marca SYSTEMAIR, o de equivalentes características técnicas, construida con paneles tipo sanwich (lana de roca o espuma de poliuretano) de 50 mm de espesor.
Las características y componentes de la UTA son:
- Caudal impulsión: 6.500 m3/h (A.Ext.:4.032 m3/h)
- Caudal retorno: 6.500 m3/h
- P disp imp.: 300 Pa
- P disp. ret.: 300 Pa
- Batería de expansión directa asociada a una unidad exterior tipo bomba de calor inverter de capacidad 45,0 kW.
- Filtros previo tipo G4 y M6
- Filtros finales tipo F9
- Sección de free cooling
- Recuperador entálpico rotativo eficiencia 67,3%/46,6% (Temperatura/Huemedad)
- Enfriamiento adiabático del aire de extracción
- Sección de humectación electrodos 25,0 kg/h
- Sección de silenciador en impulsión (L=750 mm) y extracción (L=500 mm)
- Kit de válvula de expansión electrónica marca LG para UTA de hasta 56 kW
- Caja de control conexión a climatizador
Incluso bancada, p.p. de cableado de comunicación entre climatizador y unidad exterior, transporte, medios de elevación hasta su ubicación definitiva, montaje, conexiones alectricas, parte proporcional de accesorios, pequeño material auxiliar, pruebas de funcionamiento y puesta en servicio.  Todo ello realizado segun normativa vigente.</t>
  </si>
  <si>
    <t>000144</t>
  </si>
  <si>
    <t>Instalación de climatizador de tratamiento de zona para Aula de Enseñanza de marca SYSTEMAIR, o de equivalentes características técnicas, construida con paneles tipo sandwich (lana de roca o espuma de poliuretano) de 50 mm de espesor.
Las características y componentes de la UTA son:
- Caudal impulsión: 4.200 m3/h (A.Ext.:3.150 m3/h)
- Caudal retorno: 4.200 m3/h
- P disp imp.: 300 Pa
- P disp. ret.: 300 Pa
- Batería de expansión directa asociada a una unidad exterior tipo bomba de calor inverter de capacidad 27 kW.
- Filtros previo tipo G4 y F6
- Filtros finales tipo F9
- Sección de free cooling
- Recuperador entálpico rotativo eficiencia 67,6%/46,8% (Temperatura/Huemedad)
- Enfriamiento adiabático del aire de extracción
- Sección de humectación electrodos 25,0 kg/h
- Sección de silenciador en impulsión (L=750 mm) y extracción (L=500 mm)
- Kit de válvula de expansión electrónica marca LG para UTA de hasta 56 kW
- Caja de control conexión a climatizador
Incluso bancada, p.p. de cableado de comunicación entre climatizador y unidad exterior, transporte, medios de elevación hasta su ubicación definitiva, montaje, conexiones alectricas, parte proporcional de accesorios, pequeño material auxiliar, pruebas de funcionamiento y puesta en servicio.  Todo ello realizado segun normativa vigente.</t>
  </si>
  <si>
    <t>000145</t>
  </si>
  <si>
    <t>Suministro e instalación de conducto flexible, de 152 mm. de diámetro, para distribución de aire climatizado, formado por dos tubos concéntricos, el interior con enrrollamiento en hélice con espiral de alambre y bandas de aluminio con poliéster y el exterior con manga de poliéster y aluminio reforzado, en el núcleo incorpora fieltro de lana de vidrio que confiere altas prestaciones termoacústicas, reacción al fuego M1 y temperaturas de uso entre -20ºC y 250ºC, i/p.p. de corte, derivaciones, instalación y costes indirectos.</t>
  </si>
  <si>
    <t>000146</t>
  </si>
  <si>
    <t>Suministro y montaje de conducto autoportante para la distribución de aire climatizado ejecutado en lana de vidrio de alta densidad revestido por exterior con un complejo triplex formado por lámina de aluminio visto, refuerzo de malla de vidrio y kraftt, por el interior incorpora lámina de aluminio y kraftt incluso revistiendo su "canto macho", aporta altos rendimientos térmicos y acústicos, reacción al fuego B-s1,d0 , i/p.p. de corte, ejecución, codos, embocaduras, derivaciones, elementos de fijación, sellado de uniones con cinta Climaver de aluminio, o de equivalentes características técnicas, medios auxiliares y costes indirectos, totalmente instalado según normas UNE y NTE-ICI-22.</t>
  </si>
  <si>
    <t>000147</t>
  </si>
  <si>
    <t>Suministro y montaje ded islamiento termoacústico con manta de lana de vidrio Aluminio de espesor 55 mm, para forrado de tuberías de gran tamaño y conductos de climatización metálicos, consistente en panel semirrígido de lana de vidrio con revestimiento de kraftt y aluminio como soporte y barrera de vapor, reacción al fuego B-s1, d0 y temperatura de uso hasta 120ºC, i/p.p. corte, instalación y sellado de juntas con cinta autoadhesiva de aluminio y costes indirectos.</t>
  </si>
  <si>
    <t>000148</t>
  </si>
  <si>
    <t>Instalación de difusor lineal de alta inducción y largo alcance, marca TROX, modelo DUL -S-DK-LD/1000, o de equivalentes características técnicas, de longitud 1.000 mm  y ancho ranura 15 mm de paso de aire. Permite giro vertical +/-30º del núcleo, fabricado integramente con perfiles extruidos de aluminio. Incorpora plenum fijo de chapa de acero galvanizada aislado interiormente dotado de compuerta de regulación en la boca de conexión.</t>
  </si>
  <si>
    <t>236376</t>
  </si>
  <si>
    <t>ud</t>
  </si>
  <si>
    <t>Instalación de difusor lineal , marca TROX, modelo VDS 15-1-D-M/800X98/0/0P1/A, o de equivalentes características técnicas, de longitud 800 mm  y ancho ranura 15 mm de paso de aire. Fabricado integramente con perfiles extruidos de aluminio. Incorpora plenum fijo de chapa de acero galvanizada. Totalmente conexionado y funcionando</t>
  </si>
  <si>
    <t>000151JB</t>
  </si>
  <si>
    <t>Instalación de difusor marca TROX, modelo VDW-R-Z-HD-MN-L/600x48/Q31, o de equivalentes características técnicas. Incorpora plenum de conexión lateral aislado y compuerta de regulación accesible desde el local con punto de medición, con todos sus elementos de fijación.</t>
  </si>
  <si>
    <t>PNCLDG1225V</t>
  </si>
  <si>
    <t>Instalación de rejilla de las siguientes características:
- TIPO: Continua Retorno. Aluminio
- MARCA/MODELO: TROX / AEH11-0-A/1010x110/A2/0/P1/A DEFINIR, o de equivalentes características técnicas, para montaje lineal continuo tal y como figura en planos.
De doble deflexión con compuerta de regulación de caudal, totalmente instalada.</t>
  </si>
  <si>
    <t>000196</t>
  </si>
  <si>
    <t>Instalación de rejilla de características físicas y técnicas iguales o superiores a las de la marca Trox modelo TRS-RS/325x75, o de equivalentes características técnicas, aprobado por la Dirección Facultativa con regulación de caudal y lamas fijas en  aluminio, instalada, homologado, según normas UNE y NTE-ICI-24/26. Incluso montaje, parte proporcional de accesorios tales como sellado de juntas, puente de montaje, soportes, elementos de fijación y piezas especiales de remate de montaje, conexión a red de conductos, pequeño material auxiliar, pruebas de funcionamiento y puesta en servicio. Todo ello según normativa vigente.</t>
  </si>
  <si>
    <t>000153</t>
  </si>
  <si>
    <t>Instalación de compuerta de regulación de caudal constante insonorizada marca TROX, modelo EN-D o de equivalentes características técnicas, dimensiones según plano, totalmente instalada.</t>
  </si>
  <si>
    <t>2·0·000251</t>
  </si>
  <si>
    <t>Instalación de compuerta cortafuego destinada a aislar los sectores de incendio en instalaciones de climatización, serie FKA-EU marca TROX, o de equivalentes características técnicas, con marca CE según norma UNE-EN 15650:2010, con resistencia al fuego EI-120 ensayada según Norma UNE-EN 1366-2, homologadas para el Código Técnico de la Edificación, con carcasa y elementos de accionamiento de acero galvanizado, con disparo automático, servomotor BELIMO BLF24-T-ST incluido, con dos finales de carrera integrados y fusible termoeléctrico, instalada con marco de anclaje y conexión de microinterruptor de final de carrera de cierre al módulo de señales técnica existentes, incluso marco de anclaje y piezas de prolongación en los casos necesarios, soportes de la compuerta independientes de la red de conductos, fijación y recibido con mortero EN 998-2 Clase desde M 2.5 a M 10 o mortero resistente al fuego clase desde M 2.5 a M 10 de forma que se mantenga la resistencia al fuego en el sellado.
Incluye la conexión con la red de conductos y el suministro y montaje de las conexiones flexibles entre compuertas y red de conductos en el lado de funcionamiento y/o lado de instalación de la compuerta, dependiendo del tipo de elemento separador atravesado de acuerdo con el Manual de funcionamiento e instalación.
Todo el montaje se realizará de acuerdo con el Manual de funcionamiento e instalación del fabricante y está incluido el suministro y montaje de todos los materiales, elementos y accesorios necesarios para el montaje de la compuerta de acuerdo con dicho Manual y su conexionado con la red de conductos. Dimensiones según plano. Totalmente instalado y conexionado.</t>
  </si>
  <si>
    <t>000211</t>
  </si>
  <si>
    <t>Suministro e Instalación de alimentación a compuertas cortafuegos, incluyendo cables y canalización a receptor y parte proporccional de línea desde cuadro de zona. Características:
Derivación a receptor: Cabla de cobre RZ1-K 0,6/1 kV, tubo PVC rígido clase M1 (UNE 23-727-90), protección superficial fija y dimensionado según ITC-BT-21. Cajas aislantes IP.55 con tapa atornillada y entradas elásticas/roscadas.
Línea desde cuadro: Cable de cobre RZ1-K 0,6/1 kV bandeja metálica perforada clase M1 con tapa, accesorios y soportaciones.
Configuración del cable y sección de los conductores según esquema unifilar del proyecto. Completamente instalado.</t>
  </si>
  <si>
    <t>000160</t>
  </si>
  <si>
    <t>Instalación de Sistema Centralizado Táctil AC SMART IV de LG, o de equivalentes características técnicas, controla hasta 128 unidades interiores e incluye 2 puertos para entradas digitales y 2 puertos para salidas digitales. Incluso fujción de monitorización de energía. Incluye programación. Completamente instalado y en funcionamiento.</t>
  </si>
  <si>
    <t>000161</t>
  </si>
  <si>
    <t>Instalación de mando a distancia con cable para control de unidades interiores LG PREMTB001, o de equivalentes características técnicas, incluyendo parte proporcional de cableado.</t>
  </si>
  <si>
    <t>000162</t>
  </si>
  <si>
    <t>Suministro e instalación de cableado de bus de comunicación con cable de 2x 1mm2 no apantallado guardando una separación con las líneas de fuerza (mínimo 30 cms en interiores y aprox 1mt en el exterior), en tubo corrugado libre de halógenos M10, para conexión entre unidades interiores, cajas de recuperación, unidades exteriores y sistema de control centralizado.</t>
  </si>
  <si>
    <t>000163</t>
  </si>
  <si>
    <t>Instalación de Sistema de control formado por: 
BMS O PUESTO CENTRAL
PUESTO CENTRAL CONSTITUIDO POR ORDENADOR DE 2GHZ, 120GB, TARJETA GRÁFICA 2MX, MEMORIA &gt; 1GB, MONITOR PLANO TFT DE 17 COLOR, IMPRESORA. SISTEMAS OPERATIVOS WINDOWS Y MS-DOS, INCLUÍDOS. INTERFACE DE COMUNICACIONES INCLUIDA. CONTROLADOR PRINCIPAL CON PAQUETE DE SOFTWARE DE GESTIÓN, INCLUIDO LICENCIA, SOFTWARE DE VISUALIZACIÓN Y GESTIÓN, PROGRAMACIÓN COMPLETA. PROTOCOLO ABIERTO BACNet IP, COMPATIBLE CON LAS SUBESTACIONES Y SUBSISTEMAS DE CADA UNA DE LAS INSTALACIONES. 
CUADROS DE CONTROL
ARMARIOS DE CONTROL CENTRALIZADO, CONTENIENDO LAS ESTACIONES REMOTAS DE CONTROL NECESARIAS PARA LAS FUNCIONES Y PUNTOS DE SERVICIO PREVISTOS, CONSTITUIDAS POR CPU O CONTROLADOR CON CONEXIÓN IP Y PROTOCOLO BACNet, FUENTE DE ALIMENTACIÓN, MÓDULOS DE CONEXIÓN Y REGULACIÓN, TARJETAS DE ENTRADA/SALIDA PARA SEÑALES ANALÓGICAS Y DIGITALES. CONFIGURACIÓN, PROGRAMACIÓN Y CABLEADO INCLUIDO. CONECTADO A BUCLE DE COMUNICACIÓN DEL ORDENADOR CENTRAL O BMS.
EQUIPO DE CAMPO
CONJUNTO COMPLETO DE ELEMENTOS PARA REGULACIÓN DE CLIMATIZACIÓN, ALUMBRADO, CUADROS ELECTRICOS, GRUPO ELECTRÓGENO Y GRUPOS DE PRESIÓN, CONSTITUIDO POR SONDAS, ELECTROVÁLVULAS PROPORCIONALES, PRESOSTATOS DIFERENCIALES, SERVOMOTORES PARA COMPUERTAS, MANDO Y CONTROL DE ESTADOS CONEX/DESCONEX, ENTRADAS Y SALIDAS DE SEÑAL 0-10V E INTEGRACION DE PAQUETE DE SEÑALES MODBUS DE ANALIZADORES Y OTROS EQUIPOS. CANALIZACIONES Y CABLEADO ENTRE CUADROS DE CONTROL Y EQUIPO DE CAMPO INCLUIDO. 
CANALIZACIÓN Y CABLEADO
RED/BUS DE COMUNICACIONES COMPLETA, CON SUS CONDUCTORES, CANALIZACIONES, CAJAS DE REGISTRO, ETC., HASTA TODAS LAS ESTACIONES REMOTAS DEL SISTEMA (CLIMATIZACIÓN, ELECTRICIDAD,...). INCLUIDOS ELEMENTOS Y TARJETAS DE CONEXIÓN. TOTALMENTE INSTALADA Y PROBADA. CANALIZACIÓN PROPIA INCLUIDA. 
Totalmente instalado y en orden de funcionamiento. 
LISTADO DE FUNCIONES/PUNTOS - SISTEMA DE CONTROL CENTRALIZADO 
CLIMATIZADOR VARIADOR+FREECOOLING+RECUPERADOR CL AUDITORIO (1 UD.) 
Entradas de señal digital (total): 
- 3 uds. para alarma filtros sucios. 
- 1 ud. para estado ventilador impulsión (marcha/paro). 
- 1 ud. para estado ventilador retorno (marcha/paro). 
- 1 ud. para alarma térmico ventilador impulsión (marcha/paro). 
- 1 ud. para alarma térmico ventilador retorno (marcha/paro). 
Entradas de señal analógica (total): 
- 2 uds. para sondas de temperatura/humedad en conducto retorno. 
- 2 uds. para sondas de temperatura/humedad en conducto impulsión. 
- 1 ud. para sonda de calidad de aire retorno. 
- 1 ud. para sonda de presión diferencial de lectura de caudal en ventilador. 
- 1 ud. para sonda de presión diferencial de lectura de caudal en ventilador de retorno. 
Salidas de señal digital (total): 
- 1 ud. para orden arranque/parada ventilador impulsión. 
- 1 ud. para orden arranque/parada ventilador retorno. 
- 1 ud. para orden arranque/parada recuperador de energía. 
- 1 ud. para orden arranque/parada humectador. 
Salidas de señal analógica (total): 
- 3 uds. para motorización de compuertas free-cooling 
- 1 ud. para actuación sobre recuperador de energía. 
- 1 ud. para actuación sobre variador de velocidad ventilador de impulsión. 
- 1 ud. para actuación sobre variador de velocidad ventilador de retorno. 
- 1 ud. para actuación sobre humectador. 
CLIMATIZADOR VARIADOR+FREECOOLING+RECUPERADOR CL SALA DE ESTUDIO (1 UD.) 
Entradas de señal digital (total): 
- 3 uds. para alarma filtros sucios. 
- 1 ud. para estado ventilador impulsión (marcha/paro). 
- 1 ud. para estado ventilador retorno (marcha/paro). 
- 1 ud. para alarma térmico ventilador impulsión (marcha/paro). 
- 1 ud. para alarma térmico ventilador retorno (marcha/paro). 
Entradas de señal analógica (total): 
- 2 uds. para sondas de temperatura/humedad en conducto retorno. 
- 2 uds. para sondas de temperatura/humedad en conducto impulsión. 
- 1 ud. para sonda de calidad de aire retorno. 
- 1 ud. para sonda de presión diferencial de lectura de caudal en ventilador. 
- 1 ud. par</t>
  </si>
  <si>
    <t xml:space="preserve">Total importe base ofertado (IVA no incluido): </t>
  </si>
  <si>
    <t>Impuesto sobre el Valor Añadido:</t>
  </si>
  <si>
    <t>Importe total ofertado (IVA incluido):</t>
  </si>
  <si>
    <t xml:space="preserve"> € IVA incluido.</t>
  </si>
  <si>
    <t>En caso de error aritmético en la valoración total de la oferta se atenderá a los precios unitarios ofertados. La prestación ofertada se efectuará ajustándose al Pliego que rige el presente concurso, teniéndose por no puesta cualquier aclaración o comentario introducido por los licitadores, que se oponga, contradiga, o pueda ser susceptible de una interpretación contraria a lo establecido en el citado Pliego.</t>
  </si>
  <si>
    <t>(Sello, fecha y firma del ofertante)</t>
  </si>
  <si>
    <t>[Se deben firmar todas las hojas de la oferta]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</si>
</sst>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9" x14ac:knownFonts="1">
    <font>
      <sz val="10"/>
      <name val="Arial"/>
    </font>
    <font>
      <sz val="10"/>
      <name val="Arial"/>
      <family val="2"/>
    </font>
    <font>
      <b/>
      <sz val="10"/>
      <name val="Arial"/>
      <family val="2"/>
    </font>
    <font>
      <sz val="10"/>
      <color indexed="10"/>
      <name val="Arial"/>
      <family val="2"/>
    </font>
    <font>
      <sz val="10"/>
      <color indexed="42"/>
      <name val="Arial"/>
      <family val="2"/>
    </font>
    <font>
      <b/>
      <sz val="9"/>
      <name val="Arial"/>
      <family val="2"/>
    </font>
    <font>
      <b/>
      <sz val="10"/>
      <name val="Cambria"/>
      <family val="1"/>
    </font>
    <font>
      <b/>
      <sz val="10"/>
      <color indexed="42"/>
      <name val="Arial"/>
      <family val="2"/>
    </font>
    <font>
      <i/>
      <sz val="10"/>
      <name val="Arial"/>
      <family val="2"/>
    </font>
  </fonts>
  <fills count="3">
    <fill>
      <patternFill patternType="none"/>
    </fill>
    <fill>
      <patternFill patternType="gray125"/>
    </fill>
    <fill>
      <patternFill patternType="solid">
        <fgColor rgb="FFC7C3B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0" fillId="0" borderId="0" xfId="0" applyAlignment="1">
      <alignment horizontal="left"/>
    </xf>
    <xf numFmtId="0" fontId="3" fillId="0" borderId="0" xfId="0" applyFont="1" applyAlignment="1">
      <alignment horizontal="left"/>
    </xf>
    <xf numFmtId="4" fontId="0" fillId="0" borderId="0" xfId="0" applyNumberFormat="1"/>
    <xf numFmtId="0" fontId="0" fillId="0" borderId="0" xfId="0" applyNumberFormat="1"/>
    <xf numFmtId="49" fontId="0" fillId="0" borderId="0" xfId="0" applyNumberFormat="1"/>
    <xf numFmtId="0" fontId="4" fillId="0" borderId="0" xfId="0" applyFont="1"/>
    <xf numFmtId="0" fontId="0" fillId="0" borderId="0" xfId="0" applyNumberFormat="1" applyAlignment="1">
      <alignment horizontal="center"/>
    </xf>
    <xf numFmtId="0" fontId="1" fillId="0" borderId="0" xfId="0" applyNumberFormat="1" applyFont="1"/>
    <xf numFmtId="0" fontId="0" fillId="0" borderId="0" xfId="0" applyFill="1" applyAlignment="1">
      <alignment horizontal="left"/>
    </xf>
    <xf numFmtId="0" fontId="2" fillId="0" borderId="0" xfId="0" applyFont="1" applyFill="1" applyAlignment="1">
      <alignment horizontal="center" vertical="top" wrapText="1"/>
    </xf>
    <xf numFmtId="0" fontId="0" fillId="0" borderId="0" xfId="0" applyAlignment="1">
      <alignment vertical="top" wrapText="1"/>
    </xf>
    <xf numFmtId="0" fontId="6" fillId="0" borderId="0" xfId="0" applyFont="1" applyAlignment="1">
      <alignment horizontal="center" vertical="center"/>
    </xf>
    <xf numFmtId="0" fontId="2" fillId="0" borderId="0" xfId="0" applyFont="1" applyBorder="1" applyAlignment="1">
      <alignment horizontal="left"/>
    </xf>
    <xf numFmtId="0" fontId="2" fillId="0" borderId="0" xfId="0" applyFont="1" applyBorder="1" applyAlignment="1">
      <alignment vertical="top" wrapText="1"/>
    </xf>
    <xf numFmtId="0" fontId="5" fillId="0" borderId="0" xfId="0" applyNumberFormat="1" applyFont="1" applyBorder="1" applyAlignment="1">
      <alignment wrapText="1"/>
    </xf>
    <xf numFmtId="4" fontId="5" fillId="0" borderId="0" xfId="0" applyNumberFormat="1" applyFont="1" applyBorder="1" applyAlignment="1">
      <alignment wrapText="1"/>
    </xf>
    <xf numFmtId="49" fontId="2" fillId="0" borderId="0" xfId="0" applyNumberFormat="1" applyFont="1"/>
    <xf numFmtId="0" fontId="2" fillId="0" borderId="0" xfId="0" applyNumberFormat="1" applyFont="1" applyAlignment="1">
      <alignment horizontal="left" vertical="top" wrapText="1" shrinkToFit="1"/>
    </xf>
    <xf numFmtId="0" fontId="2" fillId="0" borderId="0" xfId="0" applyFont="1"/>
    <xf numFmtId="0" fontId="7" fillId="0" borderId="0" xfId="0" applyFont="1"/>
    <xf numFmtId="0" fontId="1" fillId="0" borderId="0" xfId="0" applyNumberFormat="1" applyFont="1" applyAlignment="1" applyProtection="1">
      <alignment vertical="center" wrapText="1" shrinkToFit="1"/>
    </xf>
    <xf numFmtId="0" fontId="1" fillId="0" borderId="0" xfId="0" applyNumberFormat="1" applyFont="1" applyBorder="1" applyAlignment="1">
      <alignment horizontal="left" vertical="top" wrapText="1"/>
    </xf>
    <xf numFmtId="0" fontId="6" fillId="0" borderId="0" xfId="0" applyFont="1" applyAlignment="1">
      <alignment horizontal="center" vertical="top"/>
    </xf>
    <xf numFmtId="0" fontId="2" fillId="0" borderId="0" xfId="0" applyNumberFormat="1" applyFont="1" applyBorder="1" applyAlignment="1">
      <alignment horizontal="right" vertical="top"/>
    </xf>
    <xf numFmtId="0" fontId="1" fillId="0" borderId="0" xfId="0" applyNumberFormat="1" applyFont="1" applyAlignment="1" applyProtection="1">
      <alignment horizontal="justify" vertical="center" wrapText="1" shrinkToFit="1"/>
      <protection locked="0"/>
    </xf>
    <xf numFmtId="0" fontId="0" fillId="0" borderId="0" xfId="0" applyAlignment="1" applyProtection="1">
      <alignment horizontal="justify" vertical="center" wrapText="1" shrinkToFit="1"/>
      <protection locked="0"/>
    </xf>
    <xf numFmtId="49" fontId="0" fillId="0" borderId="0" xfId="0" applyNumberFormat="1" applyAlignment="1">
      <alignment vertical="center"/>
    </xf>
    <xf numFmtId="0" fontId="0" fillId="0" borderId="0" xfId="0" applyAlignment="1">
      <alignment vertical="center"/>
    </xf>
    <xf numFmtId="0" fontId="4" fillId="0" borderId="0" xfId="0" applyFont="1" applyAlignment="1">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vertical="center" wrapText="1"/>
    </xf>
    <xf numFmtId="0" fontId="2" fillId="2" borderId="1" xfId="0" applyNumberFormat="1" applyFont="1" applyFill="1" applyBorder="1" applyAlignment="1">
      <alignment vertical="center" wrapText="1"/>
    </xf>
    <xf numFmtId="4" fontId="2" fillId="2" borderId="1" xfId="0" applyNumberFormat="1" applyFont="1" applyFill="1" applyBorder="1" applyAlignment="1">
      <alignment vertical="center" wrapText="1"/>
    </xf>
    <xf numFmtId="0" fontId="0" fillId="0" borderId="1" xfId="0" applyBorder="1" applyAlignment="1">
      <alignment horizontal="left" vertical="center"/>
    </xf>
    <xf numFmtId="0" fontId="0" fillId="0" borderId="1" xfId="0" applyBorder="1" applyAlignment="1">
      <alignment vertical="center" wrapText="1"/>
    </xf>
    <xf numFmtId="0" fontId="0" fillId="0" borderId="1" xfId="0" applyNumberFormat="1" applyBorder="1" applyAlignment="1">
      <alignment vertical="center"/>
    </xf>
    <xf numFmtId="4" fontId="0" fillId="0" borderId="1" xfId="0" applyNumberFormat="1" applyBorder="1" applyAlignment="1">
      <alignment vertical="center"/>
    </xf>
    <xf numFmtId="164" fontId="0" fillId="0" borderId="1" xfId="0" applyNumberFormat="1" applyBorder="1" applyAlignment="1" applyProtection="1">
      <alignment vertical="center"/>
      <protection locked="0"/>
    </xf>
    <xf numFmtId="49" fontId="2" fillId="0" borderId="0" xfId="0" applyNumberFormat="1" applyFont="1" applyAlignment="1">
      <alignmen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3" xfId="0" applyNumberFormat="1" applyFont="1" applyBorder="1" applyAlignment="1">
      <alignment horizontal="right" vertical="center"/>
    </xf>
    <xf numFmtId="4" fontId="2" fillId="0" borderId="4" xfId="0" applyNumberFormat="1" applyFont="1" applyBorder="1" applyAlignment="1">
      <alignment vertical="center"/>
    </xf>
    <xf numFmtId="4" fontId="2" fillId="0" borderId="0" xfId="0" applyNumberFormat="1" applyFont="1" applyBorder="1" applyAlignment="1">
      <alignment horizontal="right" vertical="top"/>
    </xf>
    <xf numFmtId="0" fontId="0" fillId="0" borderId="0" xfId="0" applyAlignment="1">
      <alignment horizontal="justify" wrapText="1"/>
    </xf>
    <xf numFmtId="4" fontId="0" fillId="0" borderId="0" xfId="0" applyNumberFormat="1" applyAlignment="1">
      <alignment horizontal="right"/>
    </xf>
    <xf numFmtId="4" fontId="8" fillId="0" borderId="0" xfId="0" applyNumberFormat="1" applyFont="1" applyAlignment="1">
      <alignment horizontal="right"/>
    </xf>
  </cellXfs>
  <cellStyles count="1">
    <cellStyle name="Normal"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303772</xdr:colOff>
      <xdr:row>0</xdr:row>
      <xdr:rowOff>499915</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322947" cy="499915"/>
        </a:xfrm>
        <a:prstGeom prst="rect">
          <a:avLst/>
        </a:prstGeom>
      </xdr:spPr>
    </xdr:pic>
    <xdr:clientData/>
  </xdr:twoCellAnchor>
  <xdr:twoCellAnchor editAs="oneCell">
    <xdr:from>
      <xdr:col>5</xdr:col>
      <xdr:colOff>0</xdr:colOff>
      <xdr:row>0</xdr:row>
      <xdr:rowOff>0</xdr:rowOff>
    </xdr:from>
    <xdr:to>
      <xdr:col>5</xdr:col>
      <xdr:colOff>499915</xdr:colOff>
      <xdr:row>0</xdr:row>
      <xdr:rowOff>499915</xdr:rowOff>
    </xdr:to>
    <xdr:pic>
      <xdr:nvPicPr>
        <xdr:cNvPr id="6" name="Imagen 5"/>
        <xdr:cNvPicPr>
          <a:picLocks noChangeAspect="1"/>
        </xdr:cNvPicPr>
      </xdr:nvPicPr>
      <xdr:blipFill>
        <a:blip xmlns:r="http://schemas.openxmlformats.org/officeDocument/2006/relationships" r:embed="rId2"/>
        <a:stretch>
          <a:fillRect/>
        </a:stretch>
      </xdr:blipFill>
      <xdr:spPr>
        <a:xfrm>
          <a:off x="5753100" y="0"/>
          <a:ext cx="499915" cy="4999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M76"/>
  <sheetViews>
    <sheetView tabSelected="1" topLeftCell="B7" workbookViewId="0">
      <selection activeCell="B7" sqref="B7:F7"/>
    </sheetView>
  </sheetViews>
  <sheetFormatPr baseColWidth="10" defaultRowHeight="12.75" x14ac:dyDescent="0.2"/>
  <cols>
    <col min="1" max="1" width="9.140625" style="5" hidden="1" customWidth="1"/>
    <col min="2" max="2" width="8.85546875" style="1" customWidth="1"/>
    <col min="3" max="3" width="6.42578125" style="1" customWidth="1"/>
    <col min="4" max="4" width="55.28515625" style="11" customWidth="1"/>
    <col min="5" max="5" width="11.42578125" style="4" customWidth="1"/>
    <col min="6" max="6" width="12" style="3" customWidth="1"/>
    <col min="7" max="8" width="11.42578125" hidden="1" customWidth="1"/>
  </cols>
  <sheetData>
    <row r="1" spans="1:13" ht="54" customHeight="1" x14ac:dyDescent="0.2"/>
    <row r="2" spans="1:13" ht="15" customHeight="1" x14ac:dyDescent="0.2">
      <c r="A2" s="5" t="s">
        <v>4</v>
      </c>
      <c r="B2" s="2"/>
    </row>
    <row r="3" spans="1:13" x14ac:dyDescent="0.2">
      <c r="E3" s="8"/>
    </row>
    <row r="4" spans="1:13" ht="14.25" customHeight="1" x14ac:dyDescent="0.2">
      <c r="C4" s="9"/>
      <c r="D4" s="10" t="s">
        <v>0</v>
      </c>
      <c r="E4" s="7"/>
    </row>
    <row r="5" spans="1:13" x14ac:dyDescent="0.2">
      <c r="B5" s="23" t="s">
        <v>1</v>
      </c>
      <c r="C5" s="23"/>
      <c r="D5" s="23"/>
      <c r="E5" s="23"/>
      <c r="F5" s="23"/>
      <c r="M5" s="6"/>
    </row>
    <row r="6" spans="1:13" ht="13.5" customHeight="1" x14ac:dyDescent="0.2">
      <c r="B6" s="21"/>
      <c r="C6" s="21"/>
      <c r="D6" s="21"/>
      <c r="E6" s="21"/>
      <c r="F6" s="21"/>
      <c r="M6" s="6"/>
    </row>
    <row r="7" spans="1:13" ht="89.25" customHeight="1" x14ac:dyDescent="0.2">
      <c r="B7" s="25" t="s">
        <v>5</v>
      </c>
      <c r="C7" s="26"/>
      <c r="D7" s="26"/>
      <c r="E7" s="26"/>
      <c r="F7" s="26"/>
      <c r="M7" s="6"/>
    </row>
    <row r="8" spans="1:13" s="19" customFormat="1" ht="15" customHeight="1" x14ac:dyDescent="0.2">
      <c r="A8" s="17"/>
      <c r="B8" s="47">
        <f xml:space="preserve"> + F69</f>
        <v>0</v>
      </c>
      <c r="C8" s="24"/>
      <c r="D8" s="18" t="s">
        <v>123</v>
      </c>
      <c r="E8" s="18"/>
      <c r="F8" s="18"/>
      <c r="M8" s="20"/>
    </row>
    <row r="9" spans="1:13" x14ac:dyDescent="0.2">
      <c r="B9" s="22" t="s">
        <v>2</v>
      </c>
      <c r="C9" s="22"/>
      <c r="D9" s="22"/>
      <c r="E9" s="22"/>
      <c r="F9" s="22"/>
      <c r="M9" s="6"/>
    </row>
    <row r="10" spans="1:13" x14ac:dyDescent="0.2">
      <c r="B10" s="13"/>
      <c r="C10" s="13"/>
      <c r="D10" s="14"/>
      <c r="E10" s="15"/>
      <c r="F10" s="16"/>
      <c r="M10" s="6"/>
    </row>
    <row r="11" spans="1:13" x14ac:dyDescent="0.2">
      <c r="D11" s="12" t="s">
        <v>3</v>
      </c>
      <c r="M11" s="6"/>
    </row>
    <row r="12" spans="1:13" x14ac:dyDescent="0.2">
      <c r="M12" s="6"/>
    </row>
    <row r="13" spans="1:13" s="28" customFormat="1" ht="38.25" x14ac:dyDescent="0.2">
      <c r="A13" s="27"/>
      <c r="B13" s="30" t="s">
        <v>6</v>
      </c>
      <c r="C13" s="31" t="s">
        <v>7</v>
      </c>
      <c r="D13" s="32" t="s">
        <v>8</v>
      </c>
      <c r="E13" s="33" t="s">
        <v>9</v>
      </c>
      <c r="F13" s="34" t="s">
        <v>10</v>
      </c>
      <c r="M13" s="29"/>
    </row>
    <row r="14" spans="1:13" s="28" customFormat="1" ht="19.5" customHeight="1" x14ac:dyDescent="0.2">
      <c r="A14" s="27"/>
      <c r="B14" s="35"/>
      <c r="C14" s="35"/>
      <c r="D14" s="36" t="s">
        <v>11</v>
      </c>
      <c r="E14" s="37"/>
      <c r="F14" s="38"/>
      <c r="M14" s="29"/>
    </row>
    <row r="15" spans="1:13" s="28" customFormat="1" ht="102" x14ac:dyDescent="0.2">
      <c r="A15" s="27" t="s">
        <v>12</v>
      </c>
      <c r="B15" s="35">
        <v>39</v>
      </c>
      <c r="C15" s="35" t="s">
        <v>13</v>
      </c>
      <c r="D15" s="36" t="s">
        <v>14</v>
      </c>
      <c r="E15" s="39"/>
      <c r="F15" s="38">
        <f>IF(AND(ISEVEN(ROUND(E15,5)* B15*10^2),ROUND(MOD(ROUND(E15,5)* B15*10^2,1),2)&lt;=0.5),ROUNDDOWN(ROUND(E15,5)* B15,2),ROUND(ROUND(E15,5)* B15,2))</f>
        <v>0</v>
      </c>
      <c r="G15" s="28">
        <f>IF(AND(ISEVEN(H15*10^2),ROUND(MOD(H15*10^2,1),2)&lt;=0.5),ROUNDDOWN(H15,2),ROUND(H15,2))</f>
        <v>0</v>
      </c>
      <c r="H15" s="28">
        <f>0 * F15</f>
        <v>0</v>
      </c>
      <c r="M15" s="29"/>
    </row>
    <row r="16" spans="1:13" s="28" customFormat="1" ht="140.25" x14ac:dyDescent="0.2">
      <c r="A16" s="27" t="s">
        <v>15</v>
      </c>
      <c r="B16" s="35">
        <v>2</v>
      </c>
      <c r="C16" s="35" t="s">
        <v>13</v>
      </c>
      <c r="D16" s="36" t="s">
        <v>16</v>
      </c>
      <c r="E16" s="39"/>
      <c r="F16" s="38">
        <f>IF(AND(ISEVEN(ROUND(E16,5)* B16*10^2),ROUND(MOD(ROUND(E16,5)* B16*10^2,1),2)&lt;=0.5),ROUNDDOWN(ROUND(E16,5)* B16,2),ROUND(ROUND(E16,5)* B16,2))</f>
        <v>0</v>
      </c>
      <c r="G16" s="28">
        <f>IF(AND(ISEVEN(H16*10^2),ROUND(MOD(H16*10^2,1),2)&lt;=0.5),ROUNDDOWN(H16,2),ROUND(H16,2))</f>
        <v>0</v>
      </c>
      <c r="H16" s="28">
        <f>0 * F16</f>
        <v>0</v>
      </c>
      <c r="M16" s="29"/>
    </row>
    <row r="17" spans="1:13" s="28" customFormat="1" ht="140.25" x14ac:dyDescent="0.2">
      <c r="A17" s="27" t="s">
        <v>17</v>
      </c>
      <c r="B17" s="35">
        <v>80</v>
      </c>
      <c r="C17" s="35" t="s">
        <v>18</v>
      </c>
      <c r="D17" s="36" t="s">
        <v>19</v>
      </c>
      <c r="E17" s="39"/>
      <c r="F17" s="38">
        <f>IF(AND(ISEVEN(ROUND(E17,5)* B17*10^2),ROUND(MOD(ROUND(E17,5)* B17*10^2,1),2)&lt;=0.5),ROUNDDOWN(ROUND(E17,5)* B17,2),ROUND(ROUND(E17,5)* B17,2))</f>
        <v>0</v>
      </c>
      <c r="G17" s="28">
        <f>IF(AND(ISEVEN(H17*10^2),ROUND(MOD(H17*10^2,1),2)&lt;=0.5),ROUNDDOWN(H17,2),ROUND(H17,2))</f>
        <v>0</v>
      </c>
      <c r="H17" s="28">
        <f>0 * F17</f>
        <v>0</v>
      </c>
      <c r="M17" s="29"/>
    </row>
    <row r="18" spans="1:13" s="28" customFormat="1" ht="140.25" x14ac:dyDescent="0.2">
      <c r="A18" s="27" t="s">
        <v>20</v>
      </c>
      <c r="B18" s="35">
        <v>151.5</v>
      </c>
      <c r="C18" s="35" t="s">
        <v>18</v>
      </c>
      <c r="D18" s="36" t="s">
        <v>21</v>
      </c>
      <c r="E18" s="39"/>
      <c r="F18" s="38">
        <f>IF(AND(ISEVEN(ROUND(E18,5)* B18*10^2),ROUND(MOD(ROUND(E18,5)* B18*10^2,1),2)&lt;=0.5),ROUNDDOWN(ROUND(E18,5)* B18,2),ROUND(ROUND(E18,5)* B18,2))</f>
        <v>0</v>
      </c>
      <c r="G18" s="28">
        <f>IF(AND(ISEVEN(H18*10^2),ROUND(MOD(H18*10^2,1),2)&lt;=0.5),ROUNDDOWN(H18,2),ROUND(H18,2))</f>
        <v>0</v>
      </c>
      <c r="H18" s="28">
        <f>0 * F18</f>
        <v>0</v>
      </c>
    </row>
    <row r="19" spans="1:13" s="28" customFormat="1" ht="140.25" x14ac:dyDescent="0.2">
      <c r="A19" s="27" t="s">
        <v>22</v>
      </c>
      <c r="B19" s="35">
        <v>96.44</v>
      </c>
      <c r="C19" s="35" t="s">
        <v>18</v>
      </c>
      <c r="D19" s="36" t="s">
        <v>23</v>
      </c>
      <c r="E19" s="39"/>
      <c r="F19" s="38">
        <f>IF(AND(ISEVEN(ROUND(E19,5)* B19*10^2),ROUND(MOD(ROUND(E19,5)* B19*10^2,1),2)&lt;=0.5),ROUNDDOWN(ROUND(E19,5)* B19,2),ROUND(ROUND(E19,5)* B19,2))</f>
        <v>0</v>
      </c>
      <c r="G19" s="28">
        <f>IF(AND(ISEVEN(H19*10^2),ROUND(MOD(H19*10^2,1),2)&lt;=0.5),ROUNDDOWN(H19,2),ROUND(H19,2))</f>
        <v>0</v>
      </c>
      <c r="H19" s="28">
        <f>0 * F19</f>
        <v>0</v>
      </c>
    </row>
    <row r="20" spans="1:13" s="28" customFormat="1" ht="140.25" x14ac:dyDescent="0.2">
      <c r="A20" s="27" t="s">
        <v>24</v>
      </c>
      <c r="B20" s="35">
        <v>4.6500000000000004</v>
      </c>
      <c r="C20" s="35" t="s">
        <v>18</v>
      </c>
      <c r="D20" s="36" t="s">
        <v>25</v>
      </c>
      <c r="E20" s="39"/>
      <c r="F20" s="38">
        <f>IF(AND(ISEVEN(ROUND(E20,5)* B20*10^2),ROUND(MOD(ROUND(E20,5)* B20*10^2,1),2)&lt;=0.5),ROUNDDOWN(ROUND(E20,5)* B20,2),ROUND(ROUND(E20,5)* B20,2))</f>
        <v>0</v>
      </c>
      <c r="G20" s="28">
        <f>IF(AND(ISEVEN(H20*10^2),ROUND(MOD(H20*10^2,1),2)&lt;=0.5),ROUNDDOWN(H20,2),ROUND(H20,2))</f>
        <v>0</v>
      </c>
      <c r="H20" s="28">
        <f>0 * F20</f>
        <v>0</v>
      </c>
    </row>
    <row r="21" spans="1:13" s="28" customFormat="1" ht="140.25" x14ac:dyDescent="0.2">
      <c r="A21" s="27" t="s">
        <v>26</v>
      </c>
      <c r="B21" s="35">
        <v>40</v>
      </c>
      <c r="C21" s="35" t="s">
        <v>18</v>
      </c>
      <c r="D21" s="36" t="s">
        <v>27</v>
      </c>
      <c r="E21" s="39"/>
      <c r="F21" s="38">
        <f>IF(AND(ISEVEN(ROUND(E21,5)* B21*10^2),ROUND(MOD(ROUND(E21,5)* B21*10^2,1),2)&lt;=0.5),ROUNDDOWN(ROUND(E21,5)* B21,2),ROUND(ROUND(E21,5)* B21,2))</f>
        <v>0</v>
      </c>
      <c r="G21" s="28">
        <f>IF(AND(ISEVEN(H21*10^2),ROUND(MOD(H21*10^2,1),2)&lt;=0.5),ROUNDDOWN(H21,2),ROUND(H21,2))</f>
        <v>0</v>
      </c>
      <c r="H21" s="28">
        <f>0 * F21</f>
        <v>0</v>
      </c>
    </row>
    <row r="22" spans="1:13" s="28" customFormat="1" ht="140.25" x14ac:dyDescent="0.2">
      <c r="A22" s="27" t="s">
        <v>28</v>
      </c>
      <c r="B22" s="35">
        <v>20</v>
      </c>
      <c r="C22" s="35" t="s">
        <v>18</v>
      </c>
      <c r="D22" s="36" t="s">
        <v>29</v>
      </c>
      <c r="E22" s="39"/>
      <c r="F22" s="38">
        <f>IF(AND(ISEVEN(ROUND(E22,5)* B22*10^2),ROUND(MOD(ROUND(E22,5)* B22*10^2,1),2)&lt;=0.5),ROUNDDOWN(ROUND(E22,5)* B22,2),ROUND(ROUND(E22,5)* B22,2))</f>
        <v>0</v>
      </c>
      <c r="G22" s="28">
        <f>IF(AND(ISEVEN(H22*10^2),ROUND(MOD(H22*10^2,1),2)&lt;=0.5),ROUNDDOWN(H22,2),ROUND(H22,2))</f>
        <v>0</v>
      </c>
      <c r="H22" s="28">
        <f>0 * F22</f>
        <v>0</v>
      </c>
    </row>
    <row r="23" spans="1:13" s="28" customFormat="1" ht="127.5" x14ac:dyDescent="0.2">
      <c r="A23" s="27" t="s">
        <v>30</v>
      </c>
      <c r="B23" s="35">
        <v>2615.83</v>
      </c>
      <c r="C23" s="35" t="s">
        <v>31</v>
      </c>
      <c r="D23" s="36" t="s">
        <v>32</v>
      </c>
      <c r="E23" s="39"/>
      <c r="F23" s="38">
        <f>IF(AND(ISEVEN(ROUND(E23,5)* B23*10^2),ROUND(MOD(ROUND(E23,5)* B23*10^2,1),2)&lt;=0.5),ROUNDDOWN(ROUND(E23,5)* B23,2),ROUND(ROUND(E23,5)* B23,2))</f>
        <v>0</v>
      </c>
      <c r="G23" s="28">
        <f>IF(AND(ISEVEN(H23*10^2),ROUND(MOD(H23*10^2,1),2)&lt;=0.5),ROUNDDOWN(H23,2),ROUND(H23,2))</f>
        <v>0</v>
      </c>
      <c r="H23" s="28">
        <f>0 * F23</f>
        <v>0</v>
      </c>
    </row>
    <row r="24" spans="1:13" s="28" customFormat="1" ht="63.75" x14ac:dyDescent="0.2">
      <c r="A24" s="27" t="s">
        <v>33</v>
      </c>
      <c r="B24" s="35">
        <v>474.32</v>
      </c>
      <c r="C24" s="35" t="s">
        <v>31</v>
      </c>
      <c r="D24" s="36" t="s">
        <v>34</v>
      </c>
      <c r="E24" s="39"/>
      <c r="F24" s="38">
        <f>IF(AND(ISEVEN(ROUND(E24,5)* B24*10^2),ROUND(MOD(ROUND(E24,5)* B24*10^2,1),2)&lt;=0.5),ROUNDDOWN(ROUND(E24,5)* B24,2),ROUND(ROUND(E24,5)* B24,2))</f>
        <v>0</v>
      </c>
      <c r="G24" s="28">
        <f>IF(AND(ISEVEN(H24*10^2),ROUND(MOD(H24*10^2,1),2)&lt;=0.5),ROUNDDOWN(H24,2),ROUND(H24,2))</f>
        <v>0</v>
      </c>
      <c r="H24" s="28">
        <f>0 * F24</f>
        <v>0</v>
      </c>
    </row>
    <row r="25" spans="1:13" s="28" customFormat="1" ht="89.25" x14ac:dyDescent="0.2">
      <c r="A25" s="27" t="s">
        <v>35</v>
      </c>
      <c r="B25" s="35">
        <v>1</v>
      </c>
      <c r="C25" s="35" t="s">
        <v>13</v>
      </c>
      <c r="D25" s="36" t="s">
        <v>36</v>
      </c>
      <c r="E25" s="39"/>
      <c r="F25" s="38">
        <f>IF(AND(ISEVEN(ROUND(E25,5)* B25*10^2),ROUND(MOD(ROUND(E25,5)* B25*10^2,1),2)&lt;=0.5),ROUNDDOWN(ROUND(E25,5)* B25,2),ROUND(ROUND(E25,5)* B25,2))</f>
        <v>0</v>
      </c>
      <c r="G25" s="28">
        <f>IF(AND(ISEVEN(H25*10^2),ROUND(MOD(H25*10^2,1),2)&lt;=0.5),ROUNDDOWN(H25,2),ROUND(H25,2))</f>
        <v>0</v>
      </c>
      <c r="H25" s="28">
        <f>0 * F25</f>
        <v>0</v>
      </c>
    </row>
    <row r="26" spans="1:13" s="28" customFormat="1" ht="216.75" x14ac:dyDescent="0.2">
      <c r="A26" s="27" t="s">
        <v>37</v>
      </c>
      <c r="B26" s="35">
        <v>1</v>
      </c>
      <c r="C26" s="35" t="s">
        <v>13</v>
      </c>
      <c r="D26" s="36" t="s">
        <v>38</v>
      </c>
      <c r="E26" s="39"/>
      <c r="F26" s="38">
        <f>IF(AND(ISEVEN(ROUND(E26,5)* B26*10^2),ROUND(MOD(ROUND(E26,5)* B26*10^2,1),2)&lt;=0.5),ROUNDDOWN(ROUND(E26,5)* B26,2),ROUND(ROUND(E26,5)* B26,2))</f>
        <v>0</v>
      </c>
      <c r="G26" s="28">
        <f>IF(AND(ISEVEN(H26*10^2),ROUND(MOD(H26*10^2,1),2)&lt;=0.5),ROUNDDOWN(H26,2),ROUND(H26,2))</f>
        <v>0</v>
      </c>
      <c r="H26" s="28">
        <f>0 * F26</f>
        <v>0</v>
      </c>
    </row>
    <row r="27" spans="1:13" s="28" customFormat="1" ht="216.75" x14ac:dyDescent="0.2">
      <c r="A27" s="27" t="s">
        <v>39</v>
      </c>
      <c r="B27" s="35">
        <v>1</v>
      </c>
      <c r="C27" s="35" t="s">
        <v>13</v>
      </c>
      <c r="D27" s="36" t="s">
        <v>40</v>
      </c>
      <c r="E27" s="39"/>
      <c r="F27" s="38">
        <f>IF(AND(ISEVEN(ROUND(E27,5)* B27*10^2),ROUND(MOD(ROUND(E27,5)* B27*10^2,1),2)&lt;=0.5),ROUNDDOWN(ROUND(E27,5)* B27,2),ROUND(ROUND(E27,5)* B27,2))</f>
        <v>0</v>
      </c>
      <c r="G27" s="28">
        <f>IF(AND(ISEVEN(H27*10^2),ROUND(MOD(H27*10^2,1),2)&lt;=0.5),ROUNDDOWN(H27,2),ROUND(H27,2))</f>
        <v>0</v>
      </c>
      <c r="H27" s="28">
        <f>0 * F27</f>
        <v>0</v>
      </c>
    </row>
    <row r="28" spans="1:13" s="28" customFormat="1" ht="229.5" x14ac:dyDescent="0.2">
      <c r="A28" s="27" t="s">
        <v>41</v>
      </c>
      <c r="B28" s="35">
        <v>2</v>
      </c>
      <c r="C28" s="35" t="s">
        <v>13</v>
      </c>
      <c r="D28" s="36" t="s">
        <v>42</v>
      </c>
      <c r="E28" s="39"/>
      <c r="F28" s="38">
        <f>IF(AND(ISEVEN(ROUND(E28,5)* B28*10^2),ROUND(MOD(ROUND(E28,5)* B28*10^2,1),2)&lt;=0.5),ROUNDDOWN(ROUND(E28,5)* B28,2),ROUND(ROUND(E28,5)* B28,2))</f>
        <v>0</v>
      </c>
      <c r="G28" s="28">
        <f>IF(AND(ISEVEN(H28*10^2),ROUND(MOD(H28*10^2,1),2)&lt;=0.5),ROUNDDOWN(H28,2),ROUND(H28,2))</f>
        <v>0</v>
      </c>
      <c r="H28" s="28">
        <f>0 * F28</f>
        <v>0</v>
      </c>
    </row>
    <row r="29" spans="1:13" s="28" customFormat="1" ht="229.5" x14ac:dyDescent="0.2">
      <c r="A29" s="27" t="s">
        <v>43</v>
      </c>
      <c r="B29" s="35">
        <v>1</v>
      </c>
      <c r="C29" s="35" t="s">
        <v>13</v>
      </c>
      <c r="D29" s="36" t="s">
        <v>44</v>
      </c>
      <c r="E29" s="39"/>
      <c r="F29" s="38">
        <f>IF(AND(ISEVEN(ROUND(E29,5)* B29*10^2),ROUND(MOD(ROUND(E29,5)* B29*10^2,1),2)&lt;=0.5),ROUNDDOWN(ROUND(E29,5)* B29,2),ROUND(ROUND(E29,5)* B29,2))</f>
        <v>0</v>
      </c>
      <c r="G29" s="28">
        <f>IF(AND(ISEVEN(H29*10^2),ROUND(MOD(H29*10^2,1),2)&lt;=0.5),ROUNDDOWN(H29,2),ROUND(H29,2))</f>
        <v>0</v>
      </c>
      <c r="H29" s="28">
        <f>0 * F29</f>
        <v>0</v>
      </c>
    </row>
    <row r="30" spans="1:13" s="28" customFormat="1" ht="229.5" x14ac:dyDescent="0.2">
      <c r="A30" s="27" t="s">
        <v>45</v>
      </c>
      <c r="B30" s="35">
        <v>1</v>
      </c>
      <c r="C30" s="35" t="s">
        <v>13</v>
      </c>
      <c r="D30" s="36" t="s">
        <v>46</v>
      </c>
      <c r="E30" s="39"/>
      <c r="F30" s="38">
        <f>IF(AND(ISEVEN(ROUND(E30,5)* B30*10^2),ROUND(MOD(ROUND(E30,5)* B30*10^2,1),2)&lt;=0.5),ROUNDDOWN(ROUND(E30,5)* B30,2),ROUND(ROUND(E30,5)* B30,2))</f>
        <v>0</v>
      </c>
      <c r="G30" s="28">
        <f>IF(AND(ISEVEN(H30*10^2),ROUND(MOD(H30*10^2,1),2)&lt;=0.5),ROUNDDOWN(H30,2),ROUND(H30,2))</f>
        <v>0</v>
      </c>
      <c r="H30" s="28">
        <f>0 * F30</f>
        <v>0</v>
      </c>
    </row>
    <row r="31" spans="1:13" s="28" customFormat="1" ht="229.5" x14ac:dyDescent="0.2">
      <c r="A31" s="27" t="s">
        <v>47</v>
      </c>
      <c r="B31" s="35">
        <v>3</v>
      </c>
      <c r="C31" s="35" t="s">
        <v>13</v>
      </c>
      <c r="D31" s="36" t="s">
        <v>48</v>
      </c>
      <c r="E31" s="39"/>
      <c r="F31" s="38">
        <f>IF(AND(ISEVEN(ROUND(E31,5)* B31*10^2),ROUND(MOD(ROUND(E31,5)* B31*10^2,1),2)&lt;=0.5),ROUNDDOWN(ROUND(E31,5)* B31,2),ROUND(ROUND(E31,5)* B31,2))</f>
        <v>0</v>
      </c>
      <c r="G31" s="28">
        <f>IF(AND(ISEVEN(H31*10^2),ROUND(MOD(H31*10^2,1),2)&lt;=0.5),ROUNDDOWN(H31,2),ROUND(H31,2))</f>
        <v>0</v>
      </c>
      <c r="H31" s="28">
        <f>0 * F31</f>
        <v>0</v>
      </c>
    </row>
    <row r="32" spans="1:13" s="28" customFormat="1" ht="153" x14ac:dyDescent="0.2">
      <c r="A32" s="27" t="s">
        <v>49</v>
      </c>
      <c r="B32" s="35">
        <v>5</v>
      </c>
      <c r="C32" s="35" t="s">
        <v>13</v>
      </c>
      <c r="D32" s="36" t="s">
        <v>50</v>
      </c>
      <c r="E32" s="39"/>
      <c r="F32" s="38">
        <f>IF(AND(ISEVEN(ROUND(E32,5)* B32*10^2),ROUND(MOD(ROUND(E32,5)* B32*10^2,1),2)&lt;=0.5),ROUNDDOWN(ROUND(E32,5)* B32,2),ROUND(ROUND(E32,5)* B32,2))</f>
        <v>0</v>
      </c>
      <c r="G32" s="28">
        <f>IF(AND(ISEVEN(H32*10^2),ROUND(MOD(H32*10^2,1),2)&lt;=0.5),ROUNDDOWN(H32,2),ROUND(H32,2))</f>
        <v>0</v>
      </c>
      <c r="H32" s="28">
        <f>0 * F32</f>
        <v>0</v>
      </c>
    </row>
    <row r="33" spans="1:8" s="28" customFormat="1" ht="153" x14ac:dyDescent="0.2">
      <c r="A33" s="27" t="s">
        <v>51</v>
      </c>
      <c r="B33" s="35">
        <v>22</v>
      </c>
      <c r="C33" s="35" t="s">
        <v>13</v>
      </c>
      <c r="D33" s="36" t="s">
        <v>52</v>
      </c>
      <c r="E33" s="39"/>
      <c r="F33" s="38">
        <f>IF(AND(ISEVEN(ROUND(E33,5)* B33*10^2),ROUND(MOD(ROUND(E33,5)* B33*10^2,1),2)&lt;=0.5),ROUNDDOWN(ROUND(E33,5)* B33,2),ROUND(ROUND(E33,5)* B33,2))</f>
        <v>0</v>
      </c>
      <c r="G33" s="28">
        <f>IF(AND(ISEVEN(H33*10^2),ROUND(MOD(H33*10^2,1),2)&lt;=0.5),ROUNDDOWN(H33,2),ROUND(H33,2))</f>
        <v>0</v>
      </c>
      <c r="H33" s="28">
        <f>0 * F33</f>
        <v>0</v>
      </c>
    </row>
    <row r="34" spans="1:8" s="28" customFormat="1" ht="153" x14ac:dyDescent="0.2">
      <c r="A34" s="27" t="s">
        <v>53</v>
      </c>
      <c r="B34" s="35">
        <v>44</v>
      </c>
      <c r="C34" s="35" t="s">
        <v>13</v>
      </c>
      <c r="D34" s="36" t="s">
        <v>54</v>
      </c>
      <c r="E34" s="39"/>
      <c r="F34" s="38">
        <f>IF(AND(ISEVEN(ROUND(E34,5)* B34*10^2),ROUND(MOD(ROUND(E34,5)* B34*10^2,1),2)&lt;=0.5),ROUNDDOWN(ROUND(E34,5)* B34,2),ROUND(ROUND(E34,5)* B34,2))</f>
        <v>0</v>
      </c>
      <c r="G34" s="28">
        <f>IF(AND(ISEVEN(H34*10^2),ROUND(MOD(H34*10^2,1),2)&lt;=0.5),ROUNDDOWN(H34,2),ROUND(H34,2))</f>
        <v>0</v>
      </c>
      <c r="H34" s="28">
        <f>0 * F34</f>
        <v>0</v>
      </c>
    </row>
    <row r="35" spans="1:8" s="28" customFormat="1" ht="153" x14ac:dyDescent="0.2">
      <c r="A35" s="27" t="s">
        <v>55</v>
      </c>
      <c r="B35" s="35">
        <v>25</v>
      </c>
      <c r="C35" s="35" t="s">
        <v>13</v>
      </c>
      <c r="D35" s="36" t="s">
        <v>56</v>
      </c>
      <c r="E35" s="39"/>
      <c r="F35" s="38">
        <f>IF(AND(ISEVEN(ROUND(E35,5)* B35*10^2),ROUND(MOD(ROUND(E35,5)* B35*10^2,1),2)&lt;=0.5),ROUNDDOWN(ROUND(E35,5)* B35,2),ROUND(ROUND(E35,5)* B35,2))</f>
        <v>0</v>
      </c>
      <c r="G35" s="28">
        <f>IF(AND(ISEVEN(H35*10^2),ROUND(MOD(H35*10^2,1),2)&lt;=0.5),ROUNDDOWN(H35,2),ROUND(H35,2))</f>
        <v>0</v>
      </c>
      <c r="H35" s="28">
        <f>0 * F35</f>
        <v>0</v>
      </c>
    </row>
    <row r="36" spans="1:8" s="28" customFormat="1" ht="127.5" x14ac:dyDescent="0.2">
      <c r="A36" s="27" t="s">
        <v>57</v>
      </c>
      <c r="B36" s="35">
        <v>3</v>
      </c>
      <c r="C36" s="35" t="s">
        <v>13</v>
      </c>
      <c r="D36" s="36" t="s">
        <v>58</v>
      </c>
      <c r="E36" s="39"/>
      <c r="F36" s="38">
        <f>IF(AND(ISEVEN(ROUND(E36,5)* B36*10^2),ROUND(MOD(ROUND(E36,5)* B36*10^2,1),2)&lt;=0.5),ROUNDDOWN(ROUND(E36,5)* B36,2),ROUND(ROUND(E36,5)* B36,2))</f>
        <v>0</v>
      </c>
      <c r="G36" s="28">
        <f>IF(AND(ISEVEN(H36*10^2),ROUND(MOD(H36*10^2,1),2)&lt;=0.5),ROUNDDOWN(H36,2),ROUND(H36,2))</f>
        <v>0</v>
      </c>
      <c r="H36" s="28">
        <f>0 * F36</f>
        <v>0</v>
      </c>
    </row>
    <row r="37" spans="1:8" s="28" customFormat="1" ht="89.25" x14ac:dyDescent="0.2">
      <c r="A37" s="27" t="s">
        <v>59</v>
      </c>
      <c r="B37" s="35">
        <v>291.7</v>
      </c>
      <c r="C37" s="35" t="s">
        <v>18</v>
      </c>
      <c r="D37" s="36" t="s">
        <v>60</v>
      </c>
      <c r="E37" s="39"/>
      <c r="F37" s="38">
        <f>IF(AND(ISEVEN(ROUND(E37,5)* B37*10^2),ROUND(MOD(ROUND(E37,5)* B37*10^2,1),2)&lt;=0.5),ROUNDDOWN(ROUND(E37,5)* B37,2),ROUND(ROUND(E37,5)* B37,2))</f>
        <v>0</v>
      </c>
      <c r="G37" s="28">
        <f>IF(AND(ISEVEN(H37*10^2),ROUND(MOD(H37*10^2,1),2)&lt;=0.5),ROUNDDOWN(H37,2),ROUND(H37,2))</f>
        <v>0</v>
      </c>
      <c r="H37" s="28">
        <f>0 * F37</f>
        <v>0</v>
      </c>
    </row>
    <row r="38" spans="1:8" s="28" customFormat="1" ht="89.25" x14ac:dyDescent="0.2">
      <c r="A38" s="27" t="s">
        <v>61</v>
      </c>
      <c r="B38" s="35">
        <v>372.2</v>
      </c>
      <c r="C38" s="35" t="s">
        <v>18</v>
      </c>
      <c r="D38" s="36" t="s">
        <v>62</v>
      </c>
      <c r="E38" s="39"/>
      <c r="F38" s="38">
        <f>IF(AND(ISEVEN(ROUND(E38,5)* B38*10^2),ROUND(MOD(ROUND(E38,5)* B38*10^2,1),2)&lt;=0.5),ROUNDDOWN(ROUND(E38,5)* B38,2),ROUND(ROUND(E38,5)* B38,2))</f>
        <v>0</v>
      </c>
      <c r="G38" s="28">
        <f>IF(AND(ISEVEN(H38*10^2),ROUND(MOD(H38*10^2,1),2)&lt;=0.5),ROUNDDOWN(H38,2),ROUND(H38,2))</f>
        <v>0</v>
      </c>
      <c r="H38" s="28">
        <f>0 * F38</f>
        <v>0</v>
      </c>
    </row>
    <row r="39" spans="1:8" s="28" customFormat="1" ht="89.25" x14ac:dyDescent="0.2">
      <c r="A39" s="27" t="s">
        <v>63</v>
      </c>
      <c r="B39" s="35">
        <v>387.6</v>
      </c>
      <c r="C39" s="35" t="s">
        <v>18</v>
      </c>
      <c r="D39" s="36" t="s">
        <v>64</v>
      </c>
      <c r="E39" s="39"/>
      <c r="F39" s="38">
        <f>IF(AND(ISEVEN(ROUND(E39,5)* B39*10^2),ROUND(MOD(ROUND(E39,5)* B39*10^2,1),2)&lt;=0.5),ROUNDDOWN(ROUND(E39,5)* B39,2),ROUND(ROUND(E39,5)* B39,2))</f>
        <v>0</v>
      </c>
      <c r="G39" s="28">
        <f>IF(AND(ISEVEN(H39*10^2),ROUND(MOD(H39*10^2,1),2)&lt;=0.5),ROUNDDOWN(H39,2),ROUND(H39,2))</f>
        <v>0</v>
      </c>
      <c r="H39" s="28">
        <f>0 * F39</f>
        <v>0</v>
      </c>
    </row>
    <row r="40" spans="1:8" s="28" customFormat="1" ht="102" x14ac:dyDescent="0.2">
      <c r="A40" s="27" t="s">
        <v>65</v>
      </c>
      <c r="B40" s="35">
        <v>542</v>
      </c>
      <c r="C40" s="35" t="s">
        <v>18</v>
      </c>
      <c r="D40" s="36" t="s">
        <v>66</v>
      </c>
      <c r="E40" s="39"/>
      <c r="F40" s="38">
        <f>IF(AND(ISEVEN(ROUND(E40,5)* B40*10^2),ROUND(MOD(ROUND(E40,5)* B40*10^2,1),2)&lt;=0.5),ROUNDDOWN(ROUND(E40,5)* B40,2),ROUND(ROUND(E40,5)* B40,2))</f>
        <v>0</v>
      </c>
      <c r="G40" s="28">
        <f>IF(AND(ISEVEN(H40*10^2),ROUND(MOD(H40*10^2,1),2)&lt;=0.5),ROUNDDOWN(H40,2),ROUND(H40,2))</f>
        <v>0</v>
      </c>
      <c r="H40" s="28">
        <f>0 * F40</f>
        <v>0</v>
      </c>
    </row>
    <row r="41" spans="1:8" s="28" customFormat="1" ht="89.25" x14ac:dyDescent="0.2">
      <c r="A41" s="27" t="s">
        <v>67</v>
      </c>
      <c r="B41" s="35">
        <v>359.5</v>
      </c>
      <c r="C41" s="35" t="s">
        <v>18</v>
      </c>
      <c r="D41" s="36" t="s">
        <v>68</v>
      </c>
      <c r="E41" s="39"/>
      <c r="F41" s="38">
        <f>IF(AND(ISEVEN(ROUND(E41,5)* B41*10^2),ROUND(MOD(ROUND(E41,5)* B41*10^2,1),2)&lt;=0.5),ROUNDDOWN(ROUND(E41,5)* B41,2),ROUND(ROUND(E41,5)* B41,2))</f>
        <v>0</v>
      </c>
      <c r="G41" s="28">
        <f>IF(AND(ISEVEN(H41*10^2),ROUND(MOD(H41*10^2,1),2)&lt;=0.5),ROUNDDOWN(H41,2),ROUND(H41,2))</f>
        <v>0</v>
      </c>
      <c r="H41" s="28">
        <f>0 * F41</f>
        <v>0</v>
      </c>
    </row>
    <row r="42" spans="1:8" s="28" customFormat="1" ht="89.25" x14ac:dyDescent="0.2">
      <c r="A42" s="27" t="s">
        <v>69</v>
      </c>
      <c r="B42" s="35">
        <v>175.06</v>
      </c>
      <c r="C42" s="35" t="s">
        <v>18</v>
      </c>
      <c r="D42" s="36" t="s">
        <v>70</v>
      </c>
      <c r="E42" s="39"/>
      <c r="F42" s="38">
        <f>IF(AND(ISEVEN(ROUND(E42,5)* B42*10^2),ROUND(MOD(ROUND(E42,5)* B42*10^2,1),2)&lt;=0.5),ROUNDDOWN(ROUND(E42,5)* B42,2),ROUND(ROUND(E42,5)* B42,2))</f>
        <v>0</v>
      </c>
      <c r="G42" s="28">
        <f>IF(AND(ISEVEN(H42*10^2),ROUND(MOD(H42*10^2,1),2)&lt;=0.5),ROUNDDOWN(H42,2),ROUND(H42,2))</f>
        <v>0</v>
      </c>
      <c r="H42" s="28">
        <f>0 * F42</f>
        <v>0</v>
      </c>
    </row>
    <row r="43" spans="1:8" s="28" customFormat="1" ht="89.25" x14ac:dyDescent="0.2">
      <c r="A43" s="27" t="s">
        <v>71</v>
      </c>
      <c r="B43" s="35">
        <v>409.9</v>
      </c>
      <c r="C43" s="35" t="s">
        <v>18</v>
      </c>
      <c r="D43" s="36" t="s">
        <v>72</v>
      </c>
      <c r="E43" s="39"/>
      <c r="F43" s="38">
        <f>IF(AND(ISEVEN(ROUND(E43,5)* B43*10^2),ROUND(MOD(ROUND(E43,5)* B43*10^2,1),2)&lt;=0.5),ROUNDDOWN(ROUND(E43,5)* B43,2),ROUND(ROUND(E43,5)* B43,2))</f>
        <v>0</v>
      </c>
      <c r="G43" s="28">
        <f>IF(AND(ISEVEN(H43*10^2),ROUND(MOD(H43*10^2,1),2)&lt;=0.5),ROUNDDOWN(H43,2),ROUND(H43,2))</f>
        <v>0</v>
      </c>
      <c r="H43" s="28">
        <f>0 * F43</f>
        <v>0</v>
      </c>
    </row>
    <row r="44" spans="1:8" s="28" customFormat="1" ht="89.25" x14ac:dyDescent="0.2">
      <c r="A44" s="27" t="s">
        <v>73</v>
      </c>
      <c r="B44" s="35">
        <v>45</v>
      </c>
      <c r="C44" s="35" t="s">
        <v>18</v>
      </c>
      <c r="D44" s="36" t="s">
        <v>74</v>
      </c>
      <c r="E44" s="39"/>
      <c r="F44" s="38">
        <f>IF(AND(ISEVEN(ROUND(E44,5)* B44*10^2),ROUND(MOD(ROUND(E44,5)* B44*10^2,1),2)&lt;=0.5),ROUNDDOWN(ROUND(E44,5)* B44,2),ROUND(ROUND(E44,5)* B44,2))</f>
        <v>0</v>
      </c>
      <c r="G44" s="28">
        <f>IF(AND(ISEVEN(H44*10^2),ROUND(MOD(H44*10^2,1),2)&lt;=0.5),ROUNDDOWN(H44,2),ROUND(H44,2))</f>
        <v>0</v>
      </c>
      <c r="H44" s="28">
        <f>0 * F44</f>
        <v>0</v>
      </c>
    </row>
    <row r="45" spans="1:8" s="28" customFormat="1" ht="89.25" x14ac:dyDescent="0.2">
      <c r="A45" s="27" t="s">
        <v>75</v>
      </c>
      <c r="B45" s="35">
        <v>81.2</v>
      </c>
      <c r="C45" s="35" t="s">
        <v>18</v>
      </c>
      <c r="D45" s="36" t="s">
        <v>76</v>
      </c>
      <c r="E45" s="39"/>
      <c r="F45" s="38">
        <f>IF(AND(ISEVEN(ROUND(E45,5)* B45*10^2),ROUND(MOD(ROUND(E45,5)* B45*10^2,1),2)&lt;=0.5),ROUNDDOWN(ROUND(E45,5)* B45,2),ROUND(ROUND(E45,5)* B45,2))</f>
        <v>0</v>
      </c>
      <c r="G45" s="28">
        <f>IF(AND(ISEVEN(H45*10^2),ROUND(MOD(H45*10^2,1),2)&lt;=0.5),ROUNDDOWN(H45,2),ROUND(H45,2))</f>
        <v>0</v>
      </c>
      <c r="H45" s="28">
        <f>0 * F45</f>
        <v>0</v>
      </c>
    </row>
    <row r="46" spans="1:8" s="28" customFormat="1" ht="89.25" x14ac:dyDescent="0.2">
      <c r="A46" s="27" t="s">
        <v>77</v>
      </c>
      <c r="B46" s="35">
        <v>39</v>
      </c>
      <c r="C46" s="35" t="s">
        <v>18</v>
      </c>
      <c r="D46" s="36" t="s">
        <v>78</v>
      </c>
      <c r="E46" s="39"/>
      <c r="F46" s="38">
        <f>IF(AND(ISEVEN(ROUND(E46,5)* B46*10^2),ROUND(MOD(ROUND(E46,5)* B46*10^2,1),2)&lt;=0.5),ROUNDDOWN(ROUND(E46,5)* B46,2),ROUND(ROUND(E46,5)* B46,2))</f>
        <v>0</v>
      </c>
      <c r="G46" s="28">
        <f>IF(AND(ISEVEN(H46*10^2),ROUND(MOD(H46*10^2,1),2)&lt;=0.5),ROUNDDOWN(H46,2),ROUND(H46,2))</f>
        <v>0</v>
      </c>
      <c r="H46" s="28">
        <f>0 * F46</f>
        <v>0</v>
      </c>
    </row>
    <row r="47" spans="1:8" s="28" customFormat="1" ht="89.25" x14ac:dyDescent="0.2">
      <c r="A47" s="27" t="s">
        <v>79</v>
      </c>
      <c r="B47" s="35">
        <v>210.6</v>
      </c>
      <c r="C47" s="35" t="s">
        <v>18</v>
      </c>
      <c r="D47" s="36" t="s">
        <v>80</v>
      </c>
      <c r="E47" s="39"/>
      <c r="F47" s="38">
        <f>IF(AND(ISEVEN(ROUND(E47,5)* B47*10^2),ROUND(MOD(ROUND(E47,5)* B47*10^2,1),2)&lt;=0.5),ROUNDDOWN(ROUND(E47,5)* B47,2),ROUND(ROUND(E47,5)* B47,2))</f>
        <v>0</v>
      </c>
      <c r="G47" s="28">
        <f>IF(AND(ISEVEN(H47*10^2),ROUND(MOD(H47*10^2,1),2)&lt;=0.5),ROUNDDOWN(H47,2),ROUND(H47,2))</f>
        <v>0</v>
      </c>
      <c r="H47" s="28">
        <f>0 * F47</f>
        <v>0</v>
      </c>
    </row>
    <row r="48" spans="1:8" s="28" customFormat="1" ht="63.75" x14ac:dyDescent="0.2">
      <c r="A48" s="27" t="s">
        <v>81</v>
      </c>
      <c r="B48" s="35">
        <v>150</v>
      </c>
      <c r="C48" s="35" t="s">
        <v>18</v>
      </c>
      <c r="D48" s="36" t="s">
        <v>82</v>
      </c>
      <c r="E48" s="39"/>
      <c r="F48" s="38">
        <f>IF(AND(ISEVEN(ROUND(E48,5)* B48*10^2),ROUND(MOD(ROUND(E48,5)* B48*10^2,1),2)&lt;=0.5),ROUNDDOWN(ROUND(E48,5)* B48,2),ROUND(ROUND(E48,5)* B48,2))</f>
        <v>0</v>
      </c>
      <c r="G48" s="28">
        <f>IF(AND(ISEVEN(H48*10^2),ROUND(MOD(H48*10^2,1),2)&lt;=0.5),ROUNDDOWN(H48,2),ROUND(H48,2))</f>
        <v>0</v>
      </c>
      <c r="H48" s="28">
        <f>0 * F48</f>
        <v>0</v>
      </c>
    </row>
    <row r="49" spans="1:8" s="28" customFormat="1" ht="267.75" x14ac:dyDescent="0.2">
      <c r="A49" s="27" t="s">
        <v>83</v>
      </c>
      <c r="B49" s="35">
        <v>4</v>
      </c>
      <c r="C49" s="35" t="s">
        <v>13</v>
      </c>
      <c r="D49" s="36" t="s">
        <v>84</v>
      </c>
      <c r="E49" s="39"/>
      <c r="F49" s="38">
        <f>IF(AND(ISEVEN(ROUND(E49,5)* B49*10^2),ROUND(MOD(ROUND(E49,5)* B49*10^2,1),2)&lt;=0.5),ROUNDDOWN(ROUND(E49,5)* B49,2),ROUND(ROUND(E49,5)* B49,2))</f>
        <v>0</v>
      </c>
      <c r="G49" s="28">
        <f>IF(AND(ISEVEN(H49*10^2),ROUND(MOD(H49*10^2,1),2)&lt;=0.5),ROUNDDOWN(H49,2),ROUND(H49,2))</f>
        <v>0</v>
      </c>
      <c r="H49" s="28">
        <f>0 * F49</f>
        <v>0</v>
      </c>
    </row>
    <row r="50" spans="1:8" s="28" customFormat="1" ht="369.75" x14ac:dyDescent="0.2">
      <c r="A50" s="27" t="s">
        <v>85</v>
      </c>
      <c r="B50" s="35">
        <v>1</v>
      </c>
      <c r="C50" s="35" t="s">
        <v>13</v>
      </c>
      <c r="D50" s="36" t="s">
        <v>86</v>
      </c>
      <c r="E50" s="39"/>
      <c r="F50" s="38">
        <f>IF(AND(ISEVEN(ROUND(E50,5)* B50*10^2),ROUND(MOD(ROUND(E50,5)* B50*10^2,1),2)&lt;=0.5),ROUNDDOWN(ROUND(E50,5)* B50,2),ROUND(ROUND(E50,5)* B50,2))</f>
        <v>0</v>
      </c>
      <c r="G50" s="28">
        <f>IF(AND(ISEVEN(H50*10^2),ROUND(MOD(H50*10^2,1),2)&lt;=0.5),ROUNDDOWN(H50,2),ROUND(H50,2))</f>
        <v>0</v>
      </c>
      <c r="H50" s="28">
        <f>0 * F50</f>
        <v>0</v>
      </c>
    </row>
    <row r="51" spans="1:8" s="28" customFormat="1" ht="369.75" x14ac:dyDescent="0.2">
      <c r="A51" s="27" t="s">
        <v>87</v>
      </c>
      <c r="B51" s="35">
        <v>1</v>
      </c>
      <c r="C51" s="35" t="s">
        <v>13</v>
      </c>
      <c r="D51" s="36" t="s">
        <v>88</v>
      </c>
      <c r="E51" s="39"/>
      <c r="F51" s="38">
        <f>IF(AND(ISEVEN(ROUND(E51,5)* B51*10^2),ROUND(MOD(ROUND(E51,5)* B51*10^2,1),2)&lt;=0.5),ROUNDDOWN(ROUND(E51,5)* B51,2),ROUND(ROUND(E51,5)* B51,2))</f>
        <v>0</v>
      </c>
      <c r="G51" s="28">
        <f>IF(AND(ISEVEN(H51*10^2),ROUND(MOD(H51*10^2,1),2)&lt;=0.5),ROUNDDOWN(H51,2),ROUND(H51,2))</f>
        <v>0</v>
      </c>
      <c r="H51" s="28">
        <f>0 * F51</f>
        <v>0</v>
      </c>
    </row>
    <row r="52" spans="1:8" s="28" customFormat="1" ht="114.75" x14ac:dyDescent="0.2">
      <c r="A52" s="27" t="s">
        <v>89</v>
      </c>
      <c r="B52" s="35">
        <v>450</v>
      </c>
      <c r="C52" s="35" t="s">
        <v>31</v>
      </c>
      <c r="D52" s="36" t="s">
        <v>90</v>
      </c>
      <c r="E52" s="39"/>
      <c r="F52" s="38">
        <f>IF(AND(ISEVEN(ROUND(E52,5)* B52*10^2),ROUND(MOD(ROUND(E52,5)* B52*10^2,1),2)&lt;=0.5),ROUNDDOWN(ROUND(E52,5)* B52,2),ROUND(ROUND(E52,5)* B52,2))</f>
        <v>0</v>
      </c>
      <c r="G52" s="28">
        <f>IF(AND(ISEVEN(H52*10^2),ROUND(MOD(H52*10^2,1),2)&lt;=0.5),ROUNDDOWN(H52,2),ROUND(H52,2))</f>
        <v>0</v>
      </c>
      <c r="H52" s="28">
        <f>0 * F52</f>
        <v>0</v>
      </c>
    </row>
    <row r="53" spans="1:8" s="28" customFormat="1" ht="153" x14ac:dyDescent="0.2">
      <c r="A53" s="27" t="s">
        <v>91</v>
      </c>
      <c r="B53" s="35">
        <v>2086.06</v>
      </c>
      <c r="C53" s="35" t="s">
        <v>31</v>
      </c>
      <c r="D53" s="36" t="s">
        <v>92</v>
      </c>
      <c r="E53" s="39"/>
      <c r="F53" s="38">
        <f>IF(AND(ISEVEN(ROUND(E53,5)* B53*10^2),ROUND(MOD(ROUND(E53,5)* B53*10^2,1),2)&lt;=0.5),ROUNDDOWN(ROUND(E53,5)* B53,2),ROUND(ROUND(E53,5)* B53,2))</f>
        <v>0</v>
      </c>
      <c r="G53" s="28">
        <f>IF(AND(ISEVEN(H53*10^2),ROUND(MOD(H53*10^2,1),2)&lt;=0.5),ROUNDDOWN(H53,2),ROUND(H53,2))</f>
        <v>0</v>
      </c>
      <c r="H53" s="28">
        <f>0 * F53</f>
        <v>0</v>
      </c>
    </row>
    <row r="54" spans="1:8" s="28" customFormat="1" ht="102" x14ac:dyDescent="0.2">
      <c r="A54" s="27" t="s">
        <v>93</v>
      </c>
      <c r="B54" s="35">
        <v>2615.83</v>
      </c>
      <c r="C54" s="35" t="s">
        <v>31</v>
      </c>
      <c r="D54" s="36" t="s">
        <v>94</v>
      </c>
      <c r="E54" s="39"/>
      <c r="F54" s="38">
        <f>IF(AND(ISEVEN(ROUND(E54,5)* B54*10^2),ROUND(MOD(ROUND(E54,5)* B54*10^2,1),2)&lt;=0.5),ROUNDDOWN(ROUND(E54,5)* B54,2),ROUND(ROUND(E54,5)* B54,2))</f>
        <v>0</v>
      </c>
      <c r="G54" s="28">
        <f>IF(AND(ISEVEN(H54*10^2),ROUND(MOD(H54*10^2,1),2)&lt;=0.5),ROUNDDOWN(H54,2),ROUND(H54,2))</f>
        <v>0</v>
      </c>
      <c r="H54" s="28">
        <f>0 * F54</f>
        <v>0</v>
      </c>
    </row>
    <row r="55" spans="1:8" s="28" customFormat="1" ht="102" x14ac:dyDescent="0.2">
      <c r="A55" s="27" t="s">
        <v>95</v>
      </c>
      <c r="B55" s="35">
        <v>232</v>
      </c>
      <c r="C55" s="35" t="s">
        <v>13</v>
      </c>
      <c r="D55" s="36" t="s">
        <v>96</v>
      </c>
      <c r="E55" s="39"/>
      <c r="F55" s="38">
        <f>IF(AND(ISEVEN(ROUND(E55,5)* B55*10^2),ROUND(MOD(ROUND(E55,5)* B55*10^2,1),2)&lt;=0.5),ROUNDDOWN(ROUND(E55,5)* B55,2),ROUND(ROUND(E55,5)* B55,2))</f>
        <v>0</v>
      </c>
      <c r="G55" s="28">
        <f>IF(AND(ISEVEN(H55*10^2),ROUND(MOD(H55*10^2,1),2)&lt;=0.5),ROUNDDOWN(H55,2),ROUND(H55,2))</f>
        <v>0</v>
      </c>
      <c r="H55" s="28">
        <f>0 * F55</f>
        <v>0</v>
      </c>
    </row>
    <row r="56" spans="1:8" s="28" customFormat="1" ht="76.5" x14ac:dyDescent="0.2">
      <c r="A56" s="27" t="s">
        <v>97</v>
      </c>
      <c r="B56" s="35">
        <v>730</v>
      </c>
      <c r="C56" s="35" t="s">
        <v>98</v>
      </c>
      <c r="D56" s="36" t="s">
        <v>99</v>
      </c>
      <c r="E56" s="39"/>
      <c r="F56" s="38">
        <f>IF(AND(ISEVEN(ROUND(E56,5)* B56*10^2),ROUND(MOD(ROUND(E56,5)* B56*10^2,1),2)&lt;=0.5),ROUNDDOWN(ROUND(E56,5)* B56,2),ROUND(ROUND(E56,5)* B56,2))</f>
        <v>0</v>
      </c>
      <c r="G56" s="28">
        <f>IF(AND(ISEVEN(H56*10^2),ROUND(MOD(H56*10^2,1),2)&lt;=0.5),ROUNDDOWN(H56,2),ROUND(H56,2))</f>
        <v>0</v>
      </c>
      <c r="H56" s="28">
        <f>0 * F56</f>
        <v>0</v>
      </c>
    </row>
    <row r="57" spans="1:8" s="28" customFormat="1" ht="63.75" x14ac:dyDescent="0.2">
      <c r="A57" s="27" t="s">
        <v>100</v>
      </c>
      <c r="B57" s="35">
        <v>3</v>
      </c>
      <c r="C57" s="35" t="s">
        <v>13</v>
      </c>
      <c r="D57" s="36" t="s">
        <v>101</v>
      </c>
      <c r="E57" s="39"/>
      <c r="F57" s="38">
        <f>IF(AND(ISEVEN(ROUND(E57,5)* B57*10^2),ROUND(MOD(ROUND(E57,5)* B57*10^2,1),2)&lt;=0.5),ROUNDDOWN(ROUND(E57,5)* B57,2),ROUND(ROUND(E57,5)* B57,2))</f>
        <v>0</v>
      </c>
      <c r="G57" s="28">
        <f>IF(AND(ISEVEN(H57*10^2),ROUND(MOD(H57*10^2,1),2)&lt;=0.5),ROUNDDOWN(H57,2),ROUND(H57,2))</f>
        <v>0</v>
      </c>
      <c r="H57" s="28">
        <f>0 * F57</f>
        <v>0</v>
      </c>
    </row>
    <row r="58" spans="1:8" s="28" customFormat="1" ht="89.25" x14ac:dyDescent="0.2">
      <c r="A58" s="27" t="s">
        <v>102</v>
      </c>
      <c r="B58" s="35">
        <v>540</v>
      </c>
      <c r="C58" s="35" t="s">
        <v>18</v>
      </c>
      <c r="D58" s="36" t="s">
        <v>103</v>
      </c>
      <c r="E58" s="39"/>
      <c r="F58" s="38">
        <f>IF(AND(ISEVEN(ROUND(E58,5)* B58*10^2),ROUND(MOD(ROUND(E58,5)* B58*10^2,1),2)&lt;=0.5),ROUNDDOWN(ROUND(E58,5)* B58,2),ROUND(ROUND(E58,5)* B58,2))</f>
        <v>0</v>
      </c>
      <c r="G58" s="28">
        <f>IF(AND(ISEVEN(H58*10^2),ROUND(MOD(H58*10^2,1),2)&lt;=0.5),ROUNDDOWN(H58,2),ROUND(H58,2))</f>
        <v>0</v>
      </c>
      <c r="H58" s="28">
        <f>0 * F58</f>
        <v>0</v>
      </c>
    </row>
    <row r="59" spans="1:8" s="28" customFormat="1" ht="140.25" x14ac:dyDescent="0.2">
      <c r="A59" s="27" t="s">
        <v>104</v>
      </c>
      <c r="B59" s="35">
        <v>53</v>
      </c>
      <c r="C59" s="35" t="s">
        <v>13</v>
      </c>
      <c r="D59" s="36" t="s">
        <v>105</v>
      </c>
      <c r="E59" s="39"/>
      <c r="F59" s="38">
        <f>IF(AND(ISEVEN(ROUND(E59,5)* B59*10^2),ROUND(MOD(ROUND(E59,5)* B59*10^2,1),2)&lt;=0.5),ROUNDDOWN(ROUND(E59,5)* B59,2),ROUND(ROUND(E59,5)* B59,2))</f>
        <v>0</v>
      </c>
      <c r="G59" s="28">
        <f>IF(AND(ISEVEN(H59*10^2),ROUND(MOD(H59*10^2,1),2)&lt;=0.5),ROUNDDOWN(H59,2),ROUND(H59,2))</f>
        <v>0</v>
      </c>
      <c r="H59" s="28">
        <f>0 * F59</f>
        <v>0</v>
      </c>
    </row>
    <row r="60" spans="1:8" s="28" customFormat="1" ht="51" x14ac:dyDescent="0.2">
      <c r="A60" s="27" t="s">
        <v>106</v>
      </c>
      <c r="B60" s="35">
        <v>100</v>
      </c>
      <c r="C60" s="35" t="s">
        <v>13</v>
      </c>
      <c r="D60" s="36" t="s">
        <v>107</v>
      </c>
      <c r="E60" s="39"/>
      <c r="F60" s="38">
        <f>IF(AND(ISEVEN(ROUND(E60,5)* B60*10^2),ROUND(MOD(ROUND(E60,5)* B60*10^2,1),2)&lt;=0.5),ROUNDDOWN(ROUND(E60,5)* B60,2),ROUND(ROUND(E60,5)* B60,2))</f>
        <v>0</v>
      </c>
      <c r="G60" s="28">
        <f>IF(AND(ISEVEN(H60*10^2),ROUND(MOD(H60*10^2,1),2)&lt;=0.5),ROUNDDOWN(H60,2),ROUND(H60,2))</f>
        <v>0</v>
      </c>
      <c r="H60" s="28">
        <f>0 * F60</f>
        <v>0</v>
      </c>
    </row>
    <row r="61" spans="1:8" s="28" customFormat="1" ht="382.5" x14ac:dyDescent="0.2">
      <c r="A61" s="27" t="s">
        <v>108</v>
      </c>
      <c r="B61" s="35">
        <v>75</v>
      </c>
      <c r="C61" s="35" t="s">
        <v>13</v>
      </c>
      <c r="D61" s="36" t="s">
        <v>109</v>
      </c>
      <c r="E61" s="39"/>
      <c r="F61" s="38">
        <f>IF(AND(ISEVEN(ROUND(E61,5)* B61*10^2),ROUND(MOD(ROUND(E61,5)* B61*10^2,1),2)&lt;=0.5),ROUNDDOWN(ROUND(E61,5)* B61,2),ROUND(ROUND(E61,5)* B61,2))</f>
        <v>0</v>
      </c>
      <c r="G61" s="28">
        <f>IF(AND(ISEVEN(H61*10^2),ROUND(MOD(H61*10^2,1),2)&lt;=0.5),ROUNDDOWN(H61,2),ROUND(H61,2))</f>
        <v>0</v>
      </c>
      <c r="H61" s="28">
        <f>0 * F61</f>
        <v>0</v>
      </c>
    </row>
    <row r="62" spans="1:8" s="28" customFormat="1" ht="153" x14ac:dyDescent="0.2">
      <c r="A62" s="27" t="s">
        <v>110</v>
      </c>
      <c r="B62" s="35">
        <v>75</v>
      </c>
      <c r="C62" s="35" t="s">
        <v>13</v>
      </c>
      <c r="D62" s="36" t="s">
        <v>111</v>
      </c>
      <c r="E62" s="39"/>
      <c r="F62" s="38">
        <f>IF(AND(ISEVEN(ROUND(E62,5)* B62*10^2),ROUND(MOD(ROUND(E62,5)* B62*10^2,1),2)&lt;=0.5),ROUNDDOWN(ROUND(E62,5)* B62,2),ROUND(ROUND(E62,5)* B62,2))</f>
        <v>0</v>
      </c>
      <c r="G62" s="28">
        <f>IF(AND(ISEVEN(H62*10^2),ROUND(MOD(H62*10^2,1),2)&lt;=0.5),ROUNDDOWN(H62,2),ROUND(H62,2))</f>
        <v>0</v>
      </c>
      <c r="H62" s="28">
        <f>0 * F62</f>
        <v>0</v>
      </c>
    </row>
    <row r="63" spans="1:8" s="28" customFormat="1" ht="76.5" x14ac:dyDescent="0.2">
      <c r="A63" s="27" t="s">
        <v>112</v>
      </c>
      <c r="B63" s="35">
        <v>1</v>
      </c>
      <c r="C63" s="35" t="s">
        <v>13</v>
      </c>
      <c r="D63" s="36" t="s">
        <v>113</v>
      </c>
      <c r="E63" s="39"/>
      <c r="F63" s="38">
        <f>IF(AND(ISEVEN(ROUND(E63,5)* B63*10^2),ROUND(MOD(ROUND(E63,5)* B63*10^2,1),2)&lt;=0.5),ROUNDDOWN(ROUND(E63,5)* B63,2),ROUND(ROUND(E63,5)* B63,2))</f>
        <v>0</v>
      </c>
      <c r="G63" s="28">
        <f>IF(AND(ISEVEN(H63*10^2),ROUND(MOD(H63*10^2,1),2)&lt;=0.5),ROUNDDOWN(H63,2),ROUND(H63,2))</f>
        <v>0</v>
      </c>
      <c r="H63" s="28">
        <f>0 * F63</f>
        <v>0</v>
      </c>
    </row>
    <row r="64" spans="1:8" s="28" customFormat="1" ht="51" x14ac:dyDescent="0.2">
      <c r="A64" s="27" t="s">
        <v>114</v>
      </c>
      <c r="B64" s="35">
        <v>100</v>
      </c>
      <c r="C64" s="35" t="s">
        <v>13</v>
      </c>
      <c r="D64" s="36" t="s">
        <v>115</v>
      </c>
      <c r="E64" s="39"/>
      <c r="F64" s="38">
        <f>IF(AND(ISEVEN(ROUND(E64,5)* B64*10^2),ROUND(MOD(ROUND(E64,5)* B64*10^2,1),2)&lt;=0.5),ROUNDDOWN(ROUND(E64,5)* B64,2),ROUND(ROUND(E64,5)* B64,2))</f>
        <v>0</v>
      </c>
      <c r="G64" s="28">
        <f>IF(AND(ISEVEN(H64*10^2),ROUND(MOD(H64*10^2,1),2)&lt;=0.5),ROUNDDOWN(H64,2),ROUND(H64,2))</f>
        <v>0</v>
      </c>
      <c r="H64" s="28">
        <f>0 * F64</f>
        <v>0</v>
      </c>
    </row>
    <row r="65" spans="1:8" s="28" customFormat="1" ht="89.25" x14ac:dyDescent="0.2">
      <c r="A65" s="27" t="s">
        <v>116</v>
      </c>
      <c r="B65" s="35">
        <v>1200</v>
      </c>
      <c r="C65" s="35" t="s">
        <v>13</v>
      </c>
      <c r="D65" s="36" t="s">
        <v>117</v>
      </c>
      <c r="E65" s="39"/>
      <c r="F65" s="38">
        <f>IF(AND(ISEVEN(ROUND(E65,5)* B65*10^2),ROUND(MOD(ROUND(E65,5)* B65*10^2,1),2)&lt;=0.5),ROUNDDOWN(ROUND(E65,5)* B65,2),ROUND(ROUND(E65,5)* B65,2))</f>
        <v>0</v>
      </c>
      <c r="G65" s="28">
        <f>IF(AND(ISEVEN(H65*10^2),ROUND(MOD(H65*10^2,1),2)&lt;=0.5),ROUNDDOWN(H65,2),ROUND(H65,2))</f>
        <v>0</v>
      </c>
      <c r="H65" s="28">
        <f>0 * F65</f>
        <v>0</v>
      </c>
    </row>
    <row r="66" spans="1:8" s="28" customFormat="1" ht="409.5" x14ac:dyDescent="0.2">
      <c r="A66" s="27" t="s">
        <v>118</v>
      </c>
      <c r="B66" s="35">
        <v>1</v>
      </c>
      <c r="C66" s="35" t="s">
        <v>13</v>
      </c>
      <c r="D66" s="36" t="s">
        <v>119</v>
      </c>
      <c r="E66" s="39"/>
      <c r="F66" s="38">
        <f>IF(AND(ISEVEN(ROUND(E66,5)* B66*10^2),ROUND(MOD(ROUND(E66,5)* B66*10^2,1),2)&lt;=0.5),ROUNDDOWN(ROUND(E66,5)* B66,2),ROUND(ROUND(E66,5)* B66,2))</f>
        <v>0</v>
      </c>
      <c r="G66" s="28">
        <f>IF(AND(ISEVEN(H66*10^2),ROUND(MOD(H66*10^2,1),2)&lt;=0.5),ROUNDDOWN(H66,2),ROUND(H66,2))</f>
        <v>0</v>
      </c>
      <c r="H66" s="28">
        <f>0 * F66</f>
        <v>0</v>
      </c>
    </row>
    <row r="67" spans="1:8" s="41" customFormat="1" ht="27.95" customHeight="1" x14ac:dyDescent="0.2">
      <c r="A67" s="40"/>
      <c r="B67" s="42"/>
      <c r="C67" s="43"/>
      <c r="D67" s="44"/>
      <c r="E67" s="45" t="s">
        <v>120</v>
      </c>
      <c r="F67" s="46">
        <f>SUM(F14:F66)</f>
        <v>0</v>
      </c>
    </row>
    <row r="68" spans="1:8" s="41" customFormat="1" ht="27.95" customHeight="1" x14ac:dyDescent="0.2">
      <c r="A68" s="40"/>
      <c r="B68" s="42"/>
      <c r="C68" s="43"/>
      <c r="D68" s="44"/>
      <c r="E68" s="45" t="s">
        <v>121</v>
      </c>
      <c r="F68" s="46">
        <f>ROUND(F67* 0.21, 2)</f>
        <v>0</v>
      </c>
    </row>
    <row r="69" spans="1:8" s="41" customFormat="1" ht="27.95" customHeight="1" x14ac:dyDescent="0.2">
      <c r="A69" s="40"/>
      <c r="B69" s="42"/>
      <c r="C69" s="43"/>
      <c r="D69" s="44"/>
      <c r="E69" s="45" t="s">
        <v>122</v>
      </c>
      <c r="F69" s="46">
        <f>SUM(F67:F68)</f>
        <v>0</v>
      </c>
    </row>
    <row r="73" spans="1:8" ht="51" customHeight="1" x14ac:dyDescent="0.2">
      <c r="B73" s="48" t="s">
        <v>124</v>
      </c>
      <c r="C73" s="48"/>
      <c r="D73" s="48"/>
      <c r="E73" s="48"/>
      <c r="F73" s="48"/>
    </row>
    <row r="75" spans="1:8" x14ac:dyDescent="0.2">
      <c r="F75" s="49" t="s">
        <v>125</v>
      </c>
    </row>
    <row r="76" spans="1:8" x14ac:dyDescent="0.2">
      <c r="F76" s="50" t="s">
        <v>126</v>
      </c>
    </row>
  </sheetData>
  <sheetProtection password="D86F" sheet="1" objects="1" scenarios="1" formatRows="0" selectLockedCells="1"/>
  <mergeCells count="5">
    <mergeCell ref="B9:F9"/>
    <mergeCell ref="B5:F5"/>
    <mergeCell ref="B8:C8"/>
    <mergeCell ref="B7:F7"/>
    <mergeCell ref="B73:F73"/>
  </mergeCells>
  <phoneticPr fontId="0" type="noConversion"/>
  <conditionalFormatting sqref="F10:F72 F2:F4 F74:F65532">
    <cfRule type="cellIs" dxfId="0" priority="1" stopIfTrue="1" operator="equal">
      <formula>0</formula>
    </cfRule>
  </conditionalFormatting>
  <pageMargins left="0.59055118110236227" right="0.59055118110236227" top="0.39370078740157483" bottom="0.78740157480314965" header="0" footer="0"/>
  <pageSetup paperSize="9" scale="98" fitToHeight="0" orientation="portrait" r:id="rId1"/>
  <headerFooter alignWithMargins="0">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TRAGSA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amaya1</dc:creator>
  <cp:lastModifiedBy>u_xen_vdi</cp:lastModifiedBy>
  <cp:lastPrinted>2019-03-13T10:36:06Z</cp:lastPrinted>
  <dcterms:created xsi:type="dcterms:W3CDTF">2007-01-22T10:55:29Z</dcterms:created>
  <dcterms:modified xsi:type="dcterms:W3CDTF">2019-12-17T12:26:39Z</dcterms:modified>
</cp:coreProperties>
</file>